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380" windowHeight="7980" tabRatio="878" firstSheet="7" activeTab="7"/>
  </bookViews>
  <sheets>
    <sheet name="ПОДОКОННИКИ" sheetId="1" state="hidden" r:id="rId1"/>
    <sheet name="ФАСАДЫ" sheetId="2" state="hidden" r:id="rId2"/>
    <sheet name="ФАСАДЫ ПОД ЗАКАЗ" sheetId="3" state="hidden" r:id="rId3"/>
    <sheet name="ОГРАЖДЕНИЯ" sheetId="4" state="hidden" r:id="rId4"/>
    <sheet name="ФАСАДЫ ПОД ЗАКАЗ." sheetId="5" state="hidden" r:id="rId5"/>
    <sheet name="ЛЕСТНИЦЫ И ПОЛЫ" sheetId="6" state="hidden" r:id="rId6"/>
    <sheet name="EURO KALKULACJA" sheetId="7" state="hidden" r:id="rId7"/>
    <sheet name="ПОДОКОННИКИ." sheetId="8" r:id="rId8"/>
    <sheet name="Вес и упаковка" sheetId="9" r:id="rId9"/>
  </sheets>
  <definedNames/>
  <calcPr fullCalcOnLoad="1"/>
</workbook>
</file>

<file path=xl/sharedStrings.xml><?xml version="1.0" encoding="utf-8"?>
<sst xmlns="http://schemas.openxmlformats.org/spreadsheetml/2006/main" count="1475" uniqueCount="444">
  <si>
    <t>PRICE LIST EURO VALID FROM 31.03.2016</t>
  </si>
  <si>
    <t>prices EUR (net) EXW Skrzyńsko, PL</t>
  </si>
  <si>
    <t>ФАСАДНЫЕ ПЛИТКИ</t>
  </si>
  <si>
    <t>Размеры/Цвета/Коллекция</t>
  </si>
  <si>
    <t>Фасадная плитка 65х250х10 (RF формат)</t>
  </si>
  <si>
    <t>Угловая плитка
120/250x65x10
(RF формат)</t>
  </si>
  <si>
    <t>Угловая плитка
120/35x65x10
(RF формат)</t>
  </si>
  <si>
    <t>Фасадная плитка
120х245х10</t>
  </si>
  <si>
    <t xml:space="preserve">Угловая плитка 120/35x120x10     </t>
  </si>
  <si>
    <t>Фасадная плитка 30x250x10 PICCOLO</t>
  </si>
  <si>
    <t>DREAM HOUSE Коллекция</t>
  </si>
  <si>
    <t>шт.</t>
  </si>
  <si>
    <t xml:space="preserve"> м² * - RF</t>
  </si>
  <si>
    <t xml:space="preserve"> шт. - RF</t>
  </si>
  <si>
    <t>Рубиновый красный (01)</t>
  </si>
  <si>
    <t>Корничневый натура (03)</t>
  </si>
  <si>
    <t xml:space="preserve"> -</t>
  </si>
  <si>
    <t>Дикое вино (04)</t>
  </si>
  <si>
    <t>Таинственный сад (05)</t>
  </si>
  <si>
    <t xml:space="preserve">Кармазыновый остров (07) </t>
  </si>
  <si>
    <t>Полярная ночь (08)</t>
  </si>
  <si>
    <t>Солнечный берег (09)</t>
  </si>
  <si>
    <t>Пустынная роза (10)</t>
  </si>
  <si>
    <t>Пустынная роза тон (11)</t>
  </si>
  <si>
    <t>Туманное утро (12)</t>
  </si>
  <si>
    <t>Золотая осень (13)</t>
  </si>
  <si>
    <t>Лист табака (14)</t>
  </si>
  <si>
    <t>Сон красного дерева (15)</t>
  </si>
  <si>
    <t>Вулканический черный (18)</t>
  </si>
  <si>
    <t>Рубиновое пламя (19)</t>
  </si>
  <si>
    <t>Тибетское пламя (20)</t>
  </si>
  <si>
    <t>* RF формат 1 м² ~ 50 шт. (шов 12 мм)</t>
  </si>
  <si>
    <t>Фасадная плитка 71х240х10 (NF формат)</t>
  </si>
  <si>
    <t>Угловая плитка
115/240x71x10
(NF формат)</t>
  </si>
  <si>
    <t>OLD CASTLE Коллекция</t>
  </si>
  <si>
    <t xml:space="preserve">pcs - NF </t>
  </si>
  <si>
    <t xml:space="preserve"> м² * - NF</t>
  </si>
  <si>
    <t>шт. - NF</t>
  </si>
  <si>
    <t>Marrakesh dust (HF01)</t>
  </si>
  <si>
    <t>Bengali sunrise (HF02)</t>
  </si>
  <si>
    <t>Brick tower (HF03)</t>
  </si>
  <si>
    <t>Alhambra sun (HF04)</t>
  </si>
  <si>
    <t>Brick street (HF05)</t>
  </si>
  <si>
    <t>Bengali night (HF06)</t>
  </si>
  <si>
    <t>Old house (HF07)</t>
  </si>
  <si>
    <t>Deep purple (HF08)</t>
  </si>
  <si>
    <t>Tower bridge (HF09)</t>
  </si>
  <si>
    <t>Purple rain (HF10)</t>
  </si>
  <si>
    <t>Manor house (HF11)</t>
  </si>
  <si>
    <t>Red rock (HF12)</t>
  </si>
  <si>
    <t>Amber sea (HF13)</t>
  </si>
  <si>
    <t>Sun city (HF14)</t>
  </si>
  <si>
    <t>Rainbow brick (HF15)</t>
  </si>
  <si>
    <t>Bastille wall (HF16)</t>
  </si>
  <si>
    <t>Red house (HF17)</t>
  </si>
  <si>
    <t>Dragon hill (HF18)</t>
  </si>
  <si>
    <t>Dark fortress (HF19)</t>
  </si>
  <si>
    <t>Monastic cellar (HF20)</t>
  </si>
  <si>
    <t>Aria rustica (HF21)</t>
  </si>
  <si>
    <t>Frozen island (HF22)</t>
  </si>
  <si>
    <t>African soul (HF23)</t>
  </si>
  <si>
    <t>Smooth jazz (HF24)</t>
  </si>
  <si>
    <t>Brazilian coffee (HF25)</t>
  </si>
  <si>
    <t>Chocolate tree (HF26)</t>
  </si>
  <si>
    <t>Blues shadow (HF27)</t>
  </si>
  <si>
    <t>Industrial revolution (HF28)</t>
  </si>
  <si>
    <t>Silesian story (HF29)</t>
  </si>
  <si>
    <t>Heart brick (HF30)</t>
  </si>
  <si>
    <t>Irish pub (HF31)</t>
  </si>
  <si>
    <t>Street life (HF32)</t>
  </si>
  <si>
    <t>Red hot (HF33)</t>
  </si>
  <si>
    <t>Small town (HF34)</t>
  </si>
  <si>
    <t>Winter palace (HF35)</t>
  </si>
  <si>
    <t>Royal stronghold (HF36)</t>
  </si>
  <si>
    <t>Wall street (HF37)</t>
  </si>
  <si>
    <t>Never land (HF38)</t>
  </si>
  <si>
    <t>Red square (HF39)</t>
  </si>
  <si>
    <t>Clay land (HF40)</t>
  </si>
  <si>
    <t>Gothic smile (HF41)</t>
  </si>
  <si>
    <t xml:space="preserve">        * NF формат 1 м² ~ 48 шт. (шов 12 мм)   </t>
  </si>
  <si>
    <t>FREE ART. Коллекция</t>
  </si>
  <si>
    <t xml:space="preserve"> pcs - RF</t>
  </si>
  <si>
    <t xml:space="preserve">Кпрничневый глазурованный (02) </t>
  </si>
  <si>
    <t>Нота цинамона (06)</t>
  </si>
  <si>
    <t>Вишневый сад (16)</t>
  </si>
  <si>
    <t>Ониксовый черный (17)</t>
  </si>
  <si>
    <t>Покупка фасадной плитки II сорта по пониженной цене - 25% от цены с прейскуранта - информация в Бюро Обслуживания Клента</t>
  </si>
  <si>
    <t>ФАСАДНЫЕ ПЛИТКИ – ТОЛЬКО ПОД ЗАКАЗ - 14мм ШИРИНА /  НОВЫЕ ФОРМАТЫ !!!</t>
  </si>
  <si>
    <t>Фасадная плитка
65х215х14
(WDF формат)</t>
  </si>
  <si>
    <t>Угловая плитка
102/215x65x14
(WDF формат)</t>
  </si>
  <si>
    <t>Фасадная плитка 71х240х14 (NF формат)</t>
  </si>
  <si>
    <t>Угловая плитка 115/240x71x14 (NF формат)</t>
  </si>
  <si>
    <t>шт. - WDF</t>
  </si>
  <si>
    <t xml:space="preserve"> м² - WDF **</t>
  </si>
  <si>
    <t xml:space="preserve"> шт. - NF</t>
  </si>
  <si>
    <t xml:space="preserve"> м² - NF</t>
  </si>
  <si>
    <t xml:space="preserve">*WDF  формат 1 м² ~ 58 шт. (шов 12 мм); NF формат 1 м² ~ 48 шт. (шов 12 мм) </t>
  </si>
  <si>
    <t>ОГРАЖДЕНИЯ</t>
  </si>
  <si>
    <t>Размеры/Цвета</t>
  </si>
  <si>
    <t>Керамическая шляпа
310x310x80</t>
  </si>
  <si>
    <t>Керамическая шляпа
310x445x90</t>
  </si>
  <si>
    <t>Керамическая шляпа
445x445x90</t>
  </si>
  <si>
    <t>Керамическая шляпа
445x585x106</t>
  </si>
  <si>
    <t>Керамическая шляпа Royal
445x445x250</t>
  </si>
  <si>
    <t>Керамическая шляпа 445x445X520 LION</t>
  </si>
  <si>
    <t>сорт I / шт.</t>
  </si>
  <si>
    <t>Коричневый (03)</t>
  </si>
  <si>
    <t xml:space="preserve">Кармазиновый остров (07) </t>
  </si>
  <si>
    <t>-</t>
  </si>
  <si>
    <t>Капля кальвадоса (21)</t>
  </si>
  <si>
    <t xml:space="preserve">Профильный кирпич
180/120x100x58  </t>
  </si>
  <si>
    <t xml:space="preserve">Полнотелый профильный кирпич
180/120x65x58 </t>
  </si>
  <si>
    <t xml:space="preserve">Профильный кирпич
310/250x100x78 </t>
  </si>
  <si>
    <t xml:space="preserve">Полнотелый профильный кирпич
310/250x65x78 </t>
  </si>
  <si>
    <t>Отделочная плитка
79x250x42</t>
  </si>
  <si>
    <t>Вставка для шляп
445x250x90</t>
  </si>
  <si>
    <t xml:space="preserve">Коричневый глазурованный (02) </t>
  </si>
  <si>
    <t>Коричневый натура (03)</t>
  </si>
  <si>
    <t>Таинственный сад  (05)</t>
  </si>
  <si>
    <t>Цены рассчитаны для  остроуголных и закругленных профильных кирпичи</t>
  </si>
  <si>
    <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в Бюро Обслуживания </t>
    </r>
    <r>
      <rPr>
        <i/>
        <sz val="11"/>
        <color indexed="8"/>
        <rFont val="Calibri"/>
        <family val="2"/>
      </rPr>
      <t>Клиента</t>
    </r>
  </si>
  <si>
    <t>Покупка выбранной продукции II сорта по пониженной цене - 25% от цены с прейскуранта - информация в Бюро Обслуживания Клента</t>
  </si>
  <si>
    <t>ПОДОКОННИКИ</t>
  </si>
  <si>
    <t>Плитка для подоконников
150x120x15</t>
  </si>
  <si>
    <t>Плитка для подоконников
200x120x15</t>
  </si>
  <si>
    <t>Плитка для подоконников
220x120x15</t>
  </si>
  <si>
    <t>Плитка для подоконников
245x120x15</t>
  </si>
  <si>
    <t>Плитка для подоконников
280x120x15</t>
  </si>
  <si>
    <t>Плитка для подоконников
310x120x15</t>
  </si>
  <si>
    <t>Плитка для подоконников
350x120x15</t>
  </si>
  <si>
    <t>Tytan 160x105x28</t>
  </si>
  <si>
    <t>Tytan 200x105x28</t>
  </si>
  <si>
    <t>Tytan 240x105x28</t>
  </si>
  <si>
    <t>Tytan 280x105x28</t>
  </si>
  <si>
    <t>Tytan 320x105x28</t>
  </si>
  <si>
    <t>Подоконник 150x245x15</t>
  </si>
  <si>
    <t>сорт II/ шт.</t>
  </si>
  <si>
    <t>ЛЕСТНИЙЫ И НАПОЛЬНЫЕ ПЛИТКИ</t>
  </si>
  <si>
    <t>Напольна плитка
245x245x14</t>
  </si>
  <si>
    <t>Напольная плитка/ Подступень
150x245x12</t>
  </si>
  <si>
    <t>Подступень
120x245x10</t>
  </si>
  <si>
    <t>Подступень
150x330x12 *</t>
  </si>
  <si>
    <t>Подступень
120x330x10*</t>
  </si>
  <si>
    <r>
      <t>Ступень венецианская
330x245x14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</si>
  <si>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античная
330x245x16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</si>
  <si>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угловая венецианская** 330x330x14</t>
    </r>
    <r>
      <rPr>
        <sz val="8"/>
        <color indexed="8"/>
        <rFont val="Myriad Pro"/>
        <family val="0"/>
      </rPr>
      <t xml:space="preserve"> </t>
    </r>
    <r>
      <rPr>
        <sz val="7"/>
        <color indexed="8"/>
        <rFont val="Myriad Pro Light"/>
        <family val="0"/>
      </rPr>
      <t>(гладкая / рифленая)</t>
    </r>
  </si>
  <si>
    <r>
      <t>Ступень угловая античная** 330x330x16</t>
    </r>
    <r>
      <rPr>
        <sz val="8"/>
        <color indexed="8"/>
        <rFont val="Myriad Pro"/>
        <family val="0"/>
      </rPr>
      <t xml:space="preserve">   </t>
    </r>
    <r>
      <rPr>
        <sz val="7"/>
        <color indexed="8"/>
        <rFont val="Myriad Pro Light"/>
        <family val="0"/>
      </rPr>
      <t>(гладкая / рифленая)</t>
    </r>
  </si>
  <si>
    <r>
      <t>Ступень венецианская 
  330x330x14*</t>
    </r>
    <r>
      <rPr>
        <sz val="8"/>
        <color indexed="8"/>
        <rFont val="Myriad Pro"/>
        <family val="0"/>
      </rPr>
      <t xml:space="preserve">      </t>
    </r>
    <r>
      <rPr>
        <sz val="7"/>
        <color indexed="8"/>
        <rFont val="Myriad Pro Light"/>
        <family val="0"/>
      </rPr>
      <t>(гладкая / рифленая)</t>
    </r>
  </si>
  <si>
    <r>
      <t xml:space="preserve">Ступень античная 
   330X330x16*   </t>
    </r>
    <r>
      <rPr>
        <sz val="7"/>
        <color indexed="8"/>
        <rFont val="Myriad Pro Light"/>
        <family val="0"/>
      </rPr>
      <t>(гладкая / рифленая)</t>
    </r>
  </si>
  <si>
    <r>
      <t>Набор римский 
(300/175x245x12)</t>
    </r>
    <r>
      <rPr>
        <sz val="8"/>
        <color indexed="8"/>
        <rFont val="Myriad Pro"/>
        <family val="0"/>
      </rPr>
      <t xml:space="preserve">  (рифленый)</t>
    </r>
  </si>
  <si>
    <t>сорт II / набор</t>
  </si>
  <si>
    <t xml:space="preserve">
</t>
  </si>
  <si>
    <t>Цоколь
73x245x10</t>
  </si>
  <si>
    <t>Планка
28/28x245x10</t>
  </si>
  <si>
    <t>* До окончания запасов.</t>
  </si>
  <si>
    <t xml:space="preserve"> ** В состав набора входят ступень угловая и две подступени.</t>
  </si>
  <si>
    <t>PLN po podwyżce</t>
  </si>
  <si>
    <t>EURO  po podwyżce</t>
  </si>
  <si>
    <t xml:space="preserve">EURO  przed podwyżką </t>
  </si>
  <si>
    <t>Rozmiary/Kolory/Kolekcje</t>
  </si>
  <si>
    <t xml:space="preserve">Płytka klinkierowa                       FORMAT                                                   NF 71x240x10  </t>
  </si>
  <si>
    <t xml:space="preserve">Płytka klinkierowa              FORMAT                                      NF 71x240x10  </t>
  </si>
  <si>
    <t xml:space="preserve">Płytka klinkierowa    FORMAT                                      NF 71x240x10  </t>
  </si>
  <si>
    <t xml:space="preserve">RÓŻNICA </t>
  </si>
  <si>
    <t>OLD CASTLE Kolekcja</t>
  </si>
  <si>
    <t xml:space="preserve"> szt.- NF </t>
  </si>
  <si>
    <t xml:space="preserve"> m² - NF *</t>
  </si>
  <si>
    <t xml:space="preserve">*NF FORMAT - zapotrzebowanie płytek na m² przy szerokości spoiny 12mm ~ 48 szt.; </t>
  </si>
  <si>
    <t>Płytka klinkierowa                     FORMAT RF                                      65x250x10</t>
  </si>
  <si>
    <t>Płytka klinkierowa                 FORMAT                                      RF 65x250x10</t>
  </si>
  <si>
    <t>Płytka klinkierowa    FORMAT                                      RF 65x250x10</t>
  </si>
  <si>
    <t>DREAM HOUSE Kolekcja</t>
  </si>
  <si>
    <t xml:space="preserve"> szt.- RF </t>
  </si>
  <si>
    <t xml:space="preserve"> m² * - RF</t>
  </si>
  <si>
    <t xml:space="preserve"> szt.- RF</t>
  </si>
  <si>
    <t xml:space="preserve"> m² - RF *</t>
  </si>
  <si>
    <t>Rubinowa czerwień (01)</t>
  </si>
  <si>
    <t>Brąz natura (03)</t>
  </si>
  <si>
    <t>Dzikie wino (04)</t>
  </si>
  <si>
    <t>Tajemniczy ogród (05)</t>
  </si>
  <si>
    <t xml:space="preserve">Karmazynowa wyspa (07) </t>
  </si>
  <si>
    <t>Noc polarna (08)</t>
  </si>
  <si>
    <t>Słoneczny brzeg (09)</t>
  </si>
  <si>
    <t>Róża pustyni (10)</t>
  </si>
  <si>
    <t>Róża pustyni ton (11)</t>
  </si>
  <si>
    <t>Mglisty poranek (12)</t>
  </si>
  <si>
    <t>Złota jesień (13)</t>
  </si>
  <si>
    <t>Liść tabaki (14)</t>
  </si>
  <si>
    <t>Mahoniowy sen (15)</t>
  </si>
  <si>
    <t>Wulkaniczna czerń (18)</t>
  </si>
  <si>
    <t>Rubinowy płomień (19)</t>
  </si>
  <si>
    <t>Tybetański płomień (20)</t>
  </si>
  <si>
    <t>*RF FORMAT - zapotrzebowanie płytek na m² przy szerokości spoiny 12mm ~ 50 szt.</t>
  </si>
  <si>
    <t>Płytka klinkierowa                      FORMAT RF                                      65x250x10</t>
  </si>
  <si>
    <t xml:space="preserve">Płytka klinkierowa                 FORMAT                                      NF 71x240x10  </t>
  </si>
  <si>
    <t>FREE ART. Kolekcja</t>
  </si>
  <si>
    <t xml:space="preserve">Brąz szkliwiony (02) </t>
  </si>
  <si>
    <t>Nuta cynamonu (06)</t>
  </si>
  <si>
    <t>Wiśniowy sad (16)</t>
  </si>
  <si>
    <t>Onyksowa czerń (17)</t>
  </si>
  <si>
    <t>Москва</t>
  </si>
  <si>
    <t>СПб</t>
  </si>
  <si>
    <t>плитка неглазурь</t>
  </si>
  <si>
    <t>плитка глазурь</t>
  </si>
  <si>
    <t>вес 1 шт.</t>
  </si>
  <si>
    <t>скидка клиенту</t>
  </si>
  <si>
    <t>DDP Москва евро/ штука</t>
  </si>
  <si>
    <t>DDP Спб  евро/ штука</t>
  </si>
  <si>
    <t xml:space="preserve"> 150x245x15</t>
  </si>
  <si>
    <t xml:space="preserve">Корничневый глазурованный (02) </t>
  </si>
  <si>
    <t>Угловая плитка 115/240x71x14   (NF формат)</t>
  </si>
  <si>
    <t>Угловая плитка 115/240x71x14            (NF формат)</t>
  </si>
  <si>
    <t xml:space="preserve">вес 1 шт. </t>
  </si>
  <si>
    <t xml:space="preserve"> - </t>
  </si>
  <si>
    <t>Москва +2,5%</t>
  </si>
  <si>
    <t>СПб+2,5%</t>
  </si>
  <si>
    <t>ЗАВОД 4,5 %</t>
  </si>
  <si>
    <t>Завод4,5%</t>
  </si>
  <si>
    <t xml:space="preserve">скидка основная </t>
  </si>
  <si>
    <t>скидка доп.</t>
  </si>
  <si>
    <t>Range of products</t>
  </si>
  <si>
    <t>U.m.</t>
  </si>
  <si>
    <t>Average net weight of pcs</t>
  </si>
  <si>
    <t>Quantity in a box</t>
  </si>
  <si>
    <t>Consumption              pcs/m²  ~</t>
  </si>
  <si>
    <t>Quantity per pallet</t>
  </si>
  <si>
    <t>[kg]</t>
  </si>
  <si>
    <t>[pcs]</t>
  </si>
  <si>
    <t>with joint *</t>
  </si>
  <si>
    <t>without joint</t>
  </si>
  <si>
    <r>
      <t>~  [m²]</t>
    </r>
    <r>
      <rPr>
        <b/>
        <sz val="10"/>
        <color indexed="9"/>
        <rFont val="Arial"/>
        <family val="2"/>
      </rPr>
      <t xml:space="preserve"> </t>
    </r>
    <r>
      <rPr>
        <b/>
        <sz val="7"/>
        <color indexed="9"/>
        <rFont val="Arial"/>
        <family val="2"/>
      </rPr>
      <t>with joint *</t>
    </r>
  </si>
  <si>
    <t>~ [kg] gross</t>
  </si>
  <si>
    <t>Tiles</t>
  </si>
  <si>
    <t>120x245x10</t>
  </si>
  <si>
    <t>pcs</t>
  </si>
  <si>
    <t>0.790</t>
  </si>
  <si>
    <t>29.5</t>
  </si>
  <si>
    <t>34.0</t>
  </si>
  <si>
    <t>65x250x9</t>
  </si>
  <si>
    <t>0.331</t>
  </si>
  <si>
    <t>65x250x10 Dream House &amp; Free art.  ***</t>
  </si>
  <si>
    <t>0.370</t>
  </si>
  <si>
    <t>61.5</t>
  </si>
  <si>
    <t>65x250x10 (yellow mass – colour 10,11) Dream House</t>
  </si>
  <si>
    <t>0.336</t>
  </si>
  <si>
    <t>65x250x10 Old Castle</t>
  </si>
  <si>
    <t>0.355</t>
  </si>
  <si>
    <t>65x250x10 (yellow mass – colour HF13, Hf14, HF15) Old Castle</t>
  </si>
  <si>
    <t>0.330</t>
  </si>
  <si>
    <t>71x240x10 Old Castle</t>
  </si>
  <si>
    <t>0.388</t>
  </si>
  <si>
    <t>58.6</t>
  </si>
  <si>
    <t>71x240x10 (yellow mass – colour HF13, Hf14, HF15) Old Castle</t>
  </si>
  <si>
    <t>0.345</t>
  </si>
  <si>
    <t>71x240x10 Dream House &amp; Free art</t>
  </si>
  <si>
    <t>0.410</t>
  </si>
  <si>
    <t>71x240x10 (yellow mass – colour 10,11) Dream House</t>
  </si>
  <si>
    <t>0.350</t>
  </si>
  <si>
    <t>65x215x14 Dream House &amp; Free art</t>
  </si>
  <si>
    <t>0.441</t>
  </si>
  <si>
    <t>71.6</t>
  </si>
  <si>
    <t>65x215x14 (yellow mass – colour 10,11) Dream House</t>
  </si>
  <si>
    <t>0.385</t>
  </si>
  <si>
    <t>65x215x14 Old Castle</t>
  </si>
  <si>
    <t>0.430</t>
  </si>
  <si>
    <t>65x215x14 (yellow mass – colour HF13, Hf14, HF15) Old Castle</t>
  </si>
  <si>
    <t>30x250x10 PICCOLO</t>
  </si>
  <si>
    <t>0.179</t>
  </si>
  <si>
    <t>96**</t>
  </si>
  <si>
    <t>133.0</t>
  </si>
  <si>
    <t>71x240x14 Old Castle</t>
  </si>
  <si>
    <t>0.543</t>
  </si>
  <si>
    <t>71x240x14 (yellow mass – colour HF13, Hf14, HF15) Old Castle</t>
  </si>
  <si>
    <t>0.483</t>
  </si>
  <si>
    <t>71x240x14 Old Castle (light mass colour HF43, HF44, HF45,HF46, HF47)</t>
  </si>
  <si>
    <t>0.485</t>
  </si>
  <si>
    <t>71x240x14 Dream House &amp; Free art</t>
  </si>
  <si>
    <t>0.574</t>
  </si>
  <si>
    <t>58.7</t>
  </si>
  <si>
    <t>71x240x14 (yellow mass – colour 10,11) Dream House</t>
  </si>
  <si>
    <t>0.490</t>
  </si>
  <si>
    <t>58.8</t>
  </si>
  <si>
    <t>71x240x14 Dream House (light mass – colour 22, 23)</t>
  </si>
  <si>
    <t>0.515</t>
  </si>
  <si>
    <t>Corner tiles</t>
  </si>
  <si>
    <t>120/35x120x10</t>
  </si>
  <si>
    <t>0.471</t>
  </si>
  <si>
    <t>120/35x65x10 Dream House &amp; Free art</t>
  </si>
  <si>
    <t>0.260</t>
  </si>
  <si>
    <t>250/120x65x10 Dream House &amp; Free art</t>
  </si>
  <si>
    <t>0.545</t>
  </si>
  <si>
    <t>250/120x65x10 (yellow mass – colour 10,11) Dream House</t>
  </si>
  <si>
    <t>0.528</t>
  </si>
  <si>
    <t>250/120x65x10 Old Castle</t>
  </si>
  <si>
    <t>250/120x65x10 (yellow mass – colour HF13, Hf14, HF15) Old Castle</t>
  </si>
  <si>
    <t>0.530</t>
  </si>
  <si>
    <t>115/240x71x10 Old Castle</t>
  </si>
  <si>
    <t>0.606</t>
  </si>
  <si>
    <t>115/240x71x10 (yellow mass – colour HF13, Hf14, HF15) Old Castle</t>
  </si>
  <si>
    <t>0.538</t>
  </si>
  <si>
    <t>115/240x71x10  Dream House &amp; Free art.</t>
  </si>
  <si>
    <t>0.590</t>
  </si>
  <si>
    <t>115/240x71x10 (yellow mass – colour 10,11)  Dream House</t>
  </si>
  <si>
    <t>102/215x65x14 Old Castle</t>
  </si>
  <si>
    <t>0.600</t>
  </si>
  <si>
    <t>102/215x65x14 (yellow mass – colour HF13, Hf14, HF15) Old Castle</t>
  </si>
  <si>
    <t>0.565</t>
  </si>
  <si>
    <t>102/215x65x14 Dream House &amp; Free art</t>
  </si>
  <si>
    <t>102/215x65x14 (yellow mass – colour 10,11) Dream House</t>
  </si>
  <si>
    <t>115/240x71x14 Old Castle</t>
  </si>
  <si>
    <t>0.750</t>
  </si>
  <si>
    <t>115/71x240x14 (yellow mass – colour HF13, Hf14, HF15) Old Castle</t>
  </si>
  <si>
    <t>0.753</t>
  </si>
  <si>
    <t>115/71x240x14 Dream House &amp; Free art</t>
  </si>
  <si>
    <t>0.826</t>
  </si>
  <si>
    <t>115/71x240x14 (yellow mass – colour 10,11) Dream House</t>
  </si>
  <si>
    <t>115/240x71x14 Old Castle (light mass colour HF43, HF44, HF45,HF46, HF47)</t>
  </si>
  <si>
    <t>0.690</t>
  </si>
  <si>
    <t>115/240x71x14  Dream House (light mass – colour 22, 23)</t>
  </si>
  <si>
    <t>0.700</t>
  </si>
  <si>
    <t>Window sills</t>
  </si>
  <si>
    <t>150x120x15</t>
  </si>
  <si>
    <t>200x120x15</t>
  </si>
  <si>
    <t>220x120x15</t>
  </si>
  <si>
    <t>0.850</t>
  </si>
  <si>
    <t>245x120x15</t>
  </si>
  <si>
    <t>0.965</t>
  </si>
  <si>
    <t>280x120x15</t>
  </si>
  <si>
    <t>1.100</t>
  </si>
  <si>
    <t>310x120x15</t>
  </si>
  <si>
    <t>1.260</t>
  </si>
  <si>
    <t>350x120x15</t>
  </si>
  <si>
    <t>1.380</t>
  </si>
  <si>
    <t>150x245x15</t>
  </si>
  <si>
    <t>Window sills Tytan</t>
  </si>
  <si>
    <t>160x105x28</t>
  </si>
  <si>
    <t>1.014</t>
  </si>
  <si>
    <t>200x105x28</t>
  </si>
  <si>
    <t>1.295</t>
  </si>
  <si>
    <t>240x105x28</t>
  </si>
  <si>
    <t>1.554</t>
  </si>
  <si>
    <t>280x105x28</t>
  </si>
  <si>
    <t>1.842</t>
  </si>
  <si>
    <t>320x105x28</t>
  </si>
  <si>
    <t>2.068</t>
  </si>
  <si>
    <t>Stairs</t>
  </si>
  <si>
    <t>Antique stair tread smooth 330x245x16</t>
  </si>
  <si>
    <t>3.440</t>
  </si>
  <si>
    <t xml:space="preserve">Antique stair tread with grooves 330x245x16 </t>
  </si>
  <si>
    <t>3.460</t>
  </si>
  <si>
    <t>Venetian stair tread smooth 330x245x14</t>
  </si>
  <si>
    <t>2.830</t>
  </si>
  <si>
    <t xml:space="preserve">Venetian stair tread with grooves 330x245x14 </t>
  </si>
  <si>
    <t>2.850</t>
  </si>
  <si>
    <t xml:space="preserve">Antique stair tread smooth 330x330x16 </t>
  </si>
  <si>
    <t>4.470</t>
  </si>
  <si>
    <t>Antique stair tread with grooves330x330x16</t>
  </si>
  <si>
    <t>4.490</t>
  </si>
  <si>
    <t>Venetian stair tread smooth 330x330x14</t>
  </si>
  <si>
    <t>3.850</t>
  </si>
  <si>
    <t xml:space="preserve">Venetian stair tread with grooves 330x330x14 </t>
  </si>
  <si>
    <t>3.870</t>
  </si>
  <si>
    <t>Corner Antique stair tread 330x330x16</t>
  </si>
  <si>
    <t>set</t>
  </si>
  <si>
    <t>6.732</t>
  </si>
  <si>
    <t>Corner Venetian stair tread 330x330x14</t>
  </si>
  <si>
    <t>6.728</t>
  </si>
  <si>
    <t>Stair Roman system (300/175)x245x12</t>
  </si>
  <si>
    <t>3.189</t>
  </si>
  <si>
    <t>Floor tiles / Stair risers</t>
  </si>
  <si>
    <t>245x245x14</t>
  </si>
  <si>
    <t>1.945</t>
  </si>
  <si>
    <t xml:space="preserve"> 6 / 8 ****</t>
  </si>
  <si>
    <t>15.1</t>
  </si>
  <si>
    <t>16.7</t>
  </si>
  <si>
    <t>504 / 576 ****</t>
  </si>
  <si>
    <t xml:space="preserve">33.4 / 38.1 </t>
  </si>
  <si>
    <t>1006 / 1146</t>
  </si>
  <si>
    <t>150x245x12</t>
  </si>
  <si>
    <t>1.165</t>
  </si>
  <si>
    <t>24.0</t>
  </si>
  <si>
    <t>27.0</t>
  </si>
  <si>
    <t xml:space="preserve">42.8 </t>
  </si>
  <si>
    <t>150x150x12</t>
  </si>
  <si>
    <t>0.663</t>
  </si>
  <si>
    <t>38.1</t>
  </si>
  <si>
    <t>44.4</t>
  </si>
  <si>
    <t>40.4</t>
  </si>
  <si>
    <t>120x330x10</t>
  </si>
  <si>
    <t>1.012</t>
  </si>
  <si>
    <t>150x330x12</t>
  </si>
  <si>
    <t>1.529</t>
  </si>
  <si>
    <t>Skirting boards</t>
  </si>
  <si>
    <t>73x245x12</t>
  </si>
  <si>
    <t>0.415</t>
  </si>
  <si>
    <t>28/28x245x10</t>
  </si>
  <si>
    <t>0.307</t>
  </si>
  <si>
    <t>Wall profiles</t>
  </si>
  <si>
    <t>KO-180/120x100x58</t>
  </si>
  <si>
    <t>1.450</t>
  </si>
  <si>
    <t>KO-180/120x65x58 solid</t>
  </si>
  <si>
    <t>1.251</t>
  </si>
  <si>
    <t>KO-180/120x100x58 rounded</t>
  </si>
  <si>
    <t>1.273</t>
  </si>
  <si>
    <t>KO-180/120x65x58 solid rounded</t>
  </si>
  <si>
    <t>1.061</t>
  </si>
  <si>
    <t>KO-310/250x100x78</t>
  </si>
  <si>
    <t>2.800</t>
  </si>
  <si>
    <t>KO-310/250x65x78 solid</t>
  </si>
  <si>
    <t>2.814</t>
  </si>
  <si>
    <t>KO-310/250x100x78 rounded</t>
  </si>
  <si>
    <t>2.600</t>
  </si>
  <si>
    <t>KO-310/250x65x78 solid rounded</t>
  </si>
  <si>
    <t>2.368</t>
  </si>
  <si>
    <t>Fence connector</t>
  </si>
  <si>
    <t>79x250x42</t>
  </si>
  <si>
    <t>1.315</t>
  </si>
  <si>
    <t>Fencepost caps</t>
  </si>
  <si>
    <t>310x310x80</t>
  </si>
  <si>
    <t>6.500</t>
  </si>
  <si>
    <t>310x445x90</t>
  </si>
  <si>
    <t>9.600</t>
  </si>
  <si>
    <t>400x400x90</t>
  </si>
  <si>
    <t>12.000</t>
  </si>
  <si>
    <t>445x445x90</t>
  </si>
  <si>
    <t>13.400</t>
  </si>
  <si>
    <t>445x585x106</t>
  </si>
  <si>
    <t>19.500</t>
  </si>
  <si>
    <t>310x310x90 sharp</t>
  </si>
  <si>
    <t>6.000</t>
  </si>
  <si>
    <t>445x445x120 sharp</t>
  </si>
  <si>
    <t>14.400</t>
  </si>
  <si>
    <t>445x445x250 ROYAL</t>
  </si>
  <si>
    <t>16.308</t>
  </si>
  <si>
    <t xml:space="preserve">445x445x520 ROYAL LION </t>
  </si>
  <si>
    <t>20.500</t>
  </si>
  <si>
    <t xml:space="preserve">445x250x90 Fencepost cap connector </t>
  </si>
  <si>
    <t>7.900</t>
  </si>
  <si>
    <t>* For calculation of unit consumption per m2 the joint width of 12 mm was assumed / ** For calculation of unit consumption per m2 the joint width of 10 mm was assumed</t>
  </si>
  <si>
    <t>*** Color Ruby red packed per 2880 pcs/pallet (48 pcs/box)</t>
  </si>
  <si>
    <t>**** Different packing according to color : Natural brown - 8pcs/box , 576pcs/pallet; Ruby red - 6 pcs/box, 504pcs/pallet until available in stock, ultimately all new production batches will be packed per 8 pcs/box, 576 pcs/pallet</t>
  </si>
  <si>
    <t xml:space="preserve">Продукция компании отвечает требованиям европейских стандартов CE </t>
  </si>
  <si>
    <r>
      <t>TABLE OF PACKAGING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2018</t>
    </r>
  </si>
  <si>
    <t>Прайс-лист King Klinker с 01.03.2019г.                                                                                                                                                                     Цена указана в EUR                                                                                                                                                                                                ПОДОКОННИКИ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</si>
</sst>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00"/>
    <numFmt numFmtId="189" formatCode="#,##0.0000"/>
    <numFmt numFmtId="190" formatCode="0.0"/>
    <numFmt numFmtId="191" formatCode="0.0000"/>
    <numFmt numFmtId="192" formatCode="#,##0.000"/>
    <numFmt numFmtId="193" formatCode="0.000000"/>
    <numFmt numFmtId="194" formatCode="0.00000"/>
    <numFmt numFmtId="195" formatCode="_-[$€-2]\ * #,##0_-;\-[$€-2]\ * #,##0_-;_-[$€-2]\ * &quot;-&quot;_-;_-@_-"/>
    <numFmt numFmtId="196" formatCode="[$€-2]\ #,##0;[Red]\-[$€-2]\ #,##0"/>
    <numFmt numFmtId="197" formatCode="#,##0_ ;[Red]\-#,##0\ "/>
    <numFmt numFmtId="198" formatCode="[$€-2]\ #,##0"/>
    <numFmt numFmtId="199" formatCode="dd\ mmm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FC19]d\ mmmm\ yyyy\ &quot;г.&quot;"/>
    <numFmt numFmtId="205" formatCode="0.000;[Red]0.000"/>
    <numFmt numFmtId="206" formatCode="0.0000;[Red]0.0000"/>
    <numFmt numFmtId="207" formatCode="0.00;[Red]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94"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7.5"/>
      <color indexed="9"/>
      <name val="Myriad Pro"/>
      <family val="0"/>
    </font>
    <font>
      <b/>
      <sz val="8"/>
      <name val="Myriad Pro"/>
      <family val="0"/>
    </font>
    <font>
      <b/>
      <sz val="8"/>
      <color indexed="8"/>
      <name val="Myriad Pro"/>
      <family val="0"/>
    </font>
    <font>
      <sz val="8"/>
      <color indexed="8"/>
      <name val="Myriad Pro"/>
      <family val="0"/>
    </font>
    <font>
      <sz val="9"/>
      <color indexed="8"/>
      <name val="Myriad Pro"/>
      <family val="0"/>
    </font>
    <font>
      <b/>
      <i/>
      <sz val="8"/>
      <color indexed="8"/>
      <name val="Myriad Pro"/>
      <family val="0"/>
    </font>
    <font>
      <sz val="9"/>
      <name val="Arial"/>
      <family val="2"/>
    </font>
    <font>
      <b/>
      <i/>
      <sz val="8"/>
      <name val="Myriad Pro"/>
      <family val="0"/>
    </font>
    <font>
      <b/>
      <i/>
      <sz val="7"/>
      <color indexed="8"/>
      <name val="Myriad Pr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Myriad Pro"/>
      <family val="0"/>
    </font>
    <font>
      <b/>
      <sz val="12"/>
      <name val="Arial"/>
      <family val="2"/>
    </font>
    <font>
      <b/>
      <sz val="7.5"/>
      <color indexed="8"/>
      <name val="Myriad Pro"/>
      <family val="0"/>
    </font>
    <font>
      <sz val="9"/>
      <color indexed="8"/>
      <name val="Arial"/>
      <family val="2"/>
    </font>
    <font>
      <b/>
      <i/>
      <sz val="9"/>
      <color indexed="8"/>
      <name val="Myriad Pro"/>
      <family val="0"/>
    </font>
    <font>
      <b/>
      <sz val="14"/>
      <color indexed="8"/>
      <name val="Arial"/>
      <family val="2"/>
    </font>
    <font>
      <sz val="6.8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i/>
      <sz val="7"/>
      <color indexed="8"/>
      <name val="Myriad Pro"/>
      <family val="0"/>
    </font>
    <font>
      <sz val="8"/>
      <name val="Myriad Pro"/>
      <family val="0"/>
    </font>
    <font>
      <sz val="7"/>
      <color indexed="8"/>
      <name val="Myriad Pro Light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Myriad Pro"/>
      <family val="0"/>
    </font>
    <font>
      <b/>
      <sz val="11"/>
      <color indexed="8"/>
      <name val="Calibri"/>
      <family val="2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b/>
      <sz val="7.5"/>
      <color indexed="9"/>
      <name val="Arial"/>
      <family val="2"/>
    </font>
    <font>
      <b/>
      <sz val="7"/>
      <color indexed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8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2" fontId="8" fillId="35" borderId="12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0" xfId="33" applyFont="1" applyFill="1" applyBorder="1">
      <alignment/>
      <protection/>
    </xf>
    <xf numFmtId="0" fontId="15" fillId="0" borderId="13" xfId="0" applyFont="1" applyFill="1" applyBorder="1" applyAlignment="1">
      <alignment vertical="center" wrapText="1"/>
    </xf>
    <xf numFmtId="0" fontId="16" fillId="36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2" fontId="22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23" fillId="0" borderId="0" xfId="0" applyNumberFormat="1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vertical="center"/>
    </xf>
    <xf numFmtId="0" fontId="24" fillId="0" borderId="0" xfId="33" applyFont="1" applyFill="1" applyBorder="1">
      <alignment/>
      <protection/>
    </xf>
    <xf numFmtId="0" fontId="25" fillId="0" borderId="0" xfId="33" applyFont="1" applyFill="1" applyBorder="1">
      <alignment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37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22" fillId="35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2" fontId="36" fillId="38" borderId="18" xfId="34" applyNumberFormat="1" applyFont="1" applyFill="1" applyBorder="1" applyAlignment="1">
      <alignment horizontal="center" vertical="center"/>
      <protection/>
    </xf>
    <xf numFmtId="0" fontId="36" fillId="39" borderId="18" xfId="34" applyFont="1" applyFill="1" applyBorder="1" applyAlignment="1">
      <alignment horizontal="center" vertical="center"/>
      <protection/>
    </xf>
    <xf numFmtId="0" fontId="35" fillId="0" borderId="0" xfId="34" applyFont="1" applyFill="1" applyBorder="1" applyAlignment="1">
      <alignment horizontal="center" vertical="center"/>
      <protection/>
    </xf>
    <xf numFmtId="0" fontId="0" fillId="0" borderId="0" xfId="34" applyFill="1" applyBorder="1" applyAlignment="1">
      <alignment horizontal="center" vertical="center"/>
      <protection/>
    </xf>
    <xf numFmtId="188" fontId="36" fillId="0" borderId="0" xfId="34" applyNumberFormat="1" applyFont="1" applyFill="1" applyBorder="1" applyAlignment="1">
      <alignment horizontal="center" vertical="center"/>
      <protection/>
    </xf>
    <xf numFmtId="0" fontId="37" fillId="0" borderId="0" xfId="34" applyFont="1">
      <alignment/>
      <protection/>
    </xf>
    <xf numFmtId="0" fontId="41" fillId="0" borderId="0" xfId="34" applyFont="1">
      <alignment/>
      <protection/>
    </xf>
    <xf numFmtId="0" fontId="37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0" fillId="0" borderId="0" xfId="34">
      <alignment/>
      <protection/>
    </xf>
    <xf numFmtId="188" fontId="36" fillId="0" borderId="18" xfId="34" applyNumberFormat="1" applyFont="1" applyFill="1" applyBorder="1" applyAlignment="1">
      <alignment horizontal="center" vertical="center"/>
      <protection/>
    </xf>
    <xf numFmtId="0" fontId="37" fillId="0" borderId="0" xfId="34" applyFont="1" applyFill="1" applyBorder="1" applyAlignment="1">
      <alignment horizontal="center" vertical="center"/>
      <protection/>
    </xf>
    <xf numFmtId="4" fontId="36" fillId="38" borderId="18" xfId="34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4" fontId="36" fillId="38" borderId="19" xfId="34" applyNumberFormat="1" applyFont="1" applyFill="1" applyBorder="1" applyAlignment="1">
      <alignment horizontal="center" vertical="center"/>
      <protection/>
    </xf>
    <xf numFmtId="187" fontId="37" fillId="0" borderId="0" xfId="34" applyNumberFormat="1" applyFont="1">
      <alignment/>
      <protection/>
    </xf>
    <xf numFmtId="0" fontId="40" fillId="0" borderId="0" xfId="34" applyFont="1" applyFill="1" applyBorder="1" applyAlignment="1">
      <alignment horizontal="center"/>
      <protection/>
    </xf>
    <xf numFmtId="0" fontId="90" fillId="0" borderId="0" xfId="34" applyFont="1" applyFill="1" applyBorder="1" applyAlignment="1">
      <alignment/>
      <protection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4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37" fillId="39" borderId="25" xfId="34" applyFont="1" applyFill="1" applyBorder="1" applyAlignment="1">
      <alignment horizontal="center" vertical="center"/>
      <protection/>
    </xf>
    <xf numFmtId="0" fontId="5" fillId="40" borderId="2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6" fillId="41" borderId="27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8" fillId="35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7" fontId="37" fillId="39" borderId="2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vertical="center"/>
    </xf>
    <xf numFmtId="191" fontId="36" fillId="0" borderId="18" xfId="34" applyNumberFormat="1" applyFont="1" applyFill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vertical="center"/>
    </xf>
    <xf numFmtId="187" fontId="37" fillId="39" borderId="25" xfId="34" applyNumberFormat="1" applyFont="1" applyFill="1" applyBorder="1" applyAlignment="1">
      <alignment horizontal="center" vertical="center"/>
      <protection/>
    </xf>
    <xf numFmtId="0" fontId="91" fillId="42" borderId="29" xfId="0" applyFont="1" applyFill="1" applyBorder="1" applyAlignment="1">
      <alignment/>
    </xf>
    <xf numFmtId="0" fontId="91" fillId="43" borderId="29" xfId="0" applyFont="1" applyFill="1" applyBorder="1" applyAlignment="1">
      <alignment/>
    </xf>
    <xf numFmtId="0" fontId="91" fillId="43" borderId="30" xfId="0" applyFont="1" applyFill="1" applyBorder="1" applyAlignment="1">
      <alignment/>
    </xf>
    <xf numFmtId="0" fontId="37" fillId="39" borderId="28" xfId="34" applyFont="1" applyFill="1" applyBorder="1" applyAlignment="1">
      <alignment vertical="center"/>
      <protection/>
    </xf>
    <xf numFmtId="4" fontId="36" fillId="38" borderId="1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/>
    </xf>
    <xf numFmtId="2" fontId="36" fillId="38" borderId="19" xfId="34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44" borderId="0" xfId="0" applyFont="1" applyFill="1" applyAlignment="1">
      <alignment/>
    </xf>
    <xf numFmtId="0" fontId="0" fillId="45" borderId="0" xfId="34" applyFill="1" applyBorder="1">
      <alignment/>
      <protection/>
    </xf>
    <xf numFmtId="0" fontId="5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0" fillId="47" borderId="0" xfId="34" applyFont="1" applyFill="1" applyBorder="1">
      <alignment/>
      <protection/>
    </xf>
    <xf numFmtId="0" fontId="0" fillId="47" borderId="0" xfId="34" applyFill="1" applyBorder="1">
      <alignment/>
      <protection/>
    </xf>
    <xf numFmtId="9" fontId="37" fillId="39" borderId="25" xfId="34" applyNumberFormat="1" applyFont="1" applyFill="1" applyBorder="1" applyAlignment="1">
      <alignment horizontal="center" vertical="center"/>
      <protection/>
    </xf>
    <xf numFmtId="188" fontId="36" fillId="48" borderId="18" xfId="34" applyNumberFormat="1" applyFont="1" applyFill="1" applyBorder="1" applyAlignment="1">
      <alignment horizontal="center" vertical="center"/>
      <protection/>
    </xf>
    <xf numFmtId="0" fontId="5" fillId="40" borderId="22" xfId="0" applyFont="1" applyFill="1" applyBorder="1" applyAlignment="1">
      <alignment vertical="center" wrapText="1"/>
    </xf>
    <xf numFmtId="9" fontId="37" fillId="43" borderId="25" xfId="34" applyNumberFormat="1" applyFont="1" applyFill="1" applyBorder="1" applyAlignment="1">
      <alignment horizontal="center" vertical="center"/>
      <protection/>
    </xf>
    <xf numFmtId="188" fontId="36" fillId="43" borderId="18" xfId="34" applyNumberFormat="1" applyFont="1" applyFill="1" applyBorder="1" applyAlignment="1">
      <alignment horizontal="center" vertical="center"/>
      <protection/>
    </xf>
    <xf numFmtId="9" fontId="37" fillId="0" borderId="25" xfId="34" applyNumberFormat="1" applyFont="1" applyFill="1" applyBorder="1" applyAlignment="1">
      <alignment horizontal="center" vertical="center"/>
      <protection/>
    </xf>
    <xf numFmtId="0" fontId="92" fillId="0" borderId="0" xfId="0" applyFont="1" applyAlignment="1">
      <alignment/>
    </xf>
    <xf numFmtId="9" fontId="92" fillId="0" borderId="0" xfId="0" applyNumberFormat="1" applyFont="1" applyAlignment="1">
      <alignment/>
    </xf>
    <xf numFmtId="10" fontId="92" fillId="0" borderId="0" xfId="0" applyNumberFormat="1" applyFont="1" applyAlignment="1">
      <alignment/>
    </xf>
    <xf numFmtId="0" fontId="92" fillId="0" borderId="0" xfId="34" applyFont="1" applyFill="1" applyBorder="1">
      <alignment/>
      <protection/>
    </xf>
    <xf numFmtId="0" fontId="92" fillId="0" borderId="0" xfId="0" applyFont="1" applyFill="1" applyAlignment="1">
      <alignment/>
    </xf>
    <xf numFmtId="9" fontId="92" fillId="0" borderId="0" xfId="0" applyNumberFormat="1" applyFont="1" applyFill="1" applyAlignment="1">
      <alignment/>
    </xf>
    <xf numFmtId="0" fontId="93" fillId="0" borderId="0" xfId="34" applyFont="1">
      <alignment/>
      <protection/>
    </xf>
    <xf numFmtId="0" fontId="93" fillId="0" borderId="0" xfId="34" applyFont="1" applyFill="1" applyBorder="1">
      <alignment/>
      <protection/>
    </xf>
    <xf numFmtId="0" fontId="0" fillId="47" borderId="18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188" fontId="36" fillId="47" borderId="18" xfId="34" applyNumberFormat="1" applyFont="1" applyFill="1" applyBorder="1" applyAlignment="1">
      <alignment horizontal="center" vertical="center"/>
      <protection/>
    </xf>
    <xf numFmtId="188" fontId="36" fillId="49" borderId="18" xfId="34" applyNumberFormat="1" applyFont="1" applyFill="1" applyBorder="1" applyAlignment="1">
      <alignment horizontal="center" vertical="center"/>
      <protection/>
    </xf>
    <xf numFmtId="0" fontId="36" fillId="49" borderId="18" xfId="34" applyFont="1" applyFill="1" applyBorder="1" applyAlignment="1">
      <alignment horizontal="center" vertical="center"/>
      <protection/>
    </xf>
    <xf numFmtId="0" fontId="8" fillId="47" borderId="12" xfId="0" applyFont="1" applyFill="1" applyBorder="1" applyAlignment="1">
      <alignment vertical="center"/>
    </xf>
    <xf numFmtId="0" fontId="8" fillId="50" borderId="12" xfId="0" applyFont="1" applyFill="1" applyBorder="1" applyAlignment="1">
      <alignment vertical="center"/>
    </xf>
    <xf numFmtId="0" fontId="8" fillId="50" borderId="10" xfId="0" applyFont="1" applyFill="1" applyBorder="1" applyAlignment="1">
      <alignment vertical="center"/>
    </xf>
    <xf numFmtId="0" fontId="8" fillId="47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51" borderId="10" xfId="0" applyFont="1" applyFill="1" applyBorder="1" applyAlignment="1">
      <alignment horizontal="center" vertical="center" wrapText="1"/>
    </xf>
    <xf numFmtId="0" fontId="33" fillId="51" borderId="10" xfId="0" applyFont="1" applyFill="1" applyBorder="1" applyAlignment="1">
      <alignment horizontal="center" vertical="center" wrapText="1"/>
    </xf>
    <xf numFmtId="0" fontId="46" fillId="51" borderId="24" xfId="0" applyFont="1" applyFill="1" applyBorder="1" applyAlignment="1">
      <alignment horizontal="center" vertical="center" wrapText="1"/>
    </xf>
    <xf numFmtId="0" fontId="47" fillId="51" borderId="10" xfId="0" applyFont="1" applyFill="1" applyBorder="1" applyAlignment="1">
      <alignment horizontal="center" vertical="center"/>
    </xf>
    <xf numFmtId="0" fontId="46" fillId="51" borderId="10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8" fontId="0" fillId="35" borderId="0" xfId="0" applyNumberFormat="1" applyFont="1" applyFill="1" applyBorder="1" applyAlignment="1">
      <alignment horizontal="center" vertical="center"/>
    </xf>
    <xf numFmtId="190" fontId="0" fillId="35" borderId="0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90" fontId="0" fillId="37" borderId="10" xfId="0" applyNumberFormat="1" applyFont="1" applyFill="1" applyBorder="1" applyAlignment="1">
      <alignment horizontal="center" vertical="center"/>
    </xf>
    <xf numFmtId="199" fontId="0" fillId="3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5" fillId="33" borderId="33" xfId="0" applyFont="1" applyFill="1" applyBorder="1" applyAlignment="1">
      <alignment vertical="center"/>
    </xf>
    <xf numFmtId="0" fontId="39" fillId="0" borderId="34" xfId="34" applyFont="1" applyFill="1" applyBorder="1" applyAlignment="1">
      <alignment/>
      <protection/>
    </xf>
    <xf numFmtId="0" fontId="39" fillId="0" borderId="0" xfId="34" applyFont="1" applyFill="1" applyBorder="1" applyAlignment="1">
      <alignment/>
      <protection/>
    </xf>
    <xf numFmtId="0" fontId="5" fillId="40" borderId="18" xfId="0" applyFont="1" applyFill="1" applyBorder="1" applyAlignment="1">
      <alignment horizontal="center" vertical="center" wrapText="1"/>
    </xf>
    <xf numFmtId="0" fontId="5" fillId="40" borderId="35" xfId="0" applyFont="1" applyFill="1" applyBorder="1" applyAlignment="1">
      <alignment horizontal="center" vertical="center" wrapText="1"/>
    </xf>
    <xf numFmtId="0" fontId="0" fillId="0" borderId="36" xfId="34" applyFill="1" applyBorder="1" applyAlignment="1">
      <alignment horizontal="center" vertical="center"/>
      <protection/>
    </xf>
    <xf numFmtId="0" fontId="5" fillId="40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40" borderId="41" xfId="0" applyFont="1" applyFill="1" applyBorder="1" applyAlignment="1">
      <alignment horizontal="center" vertical="center" wrapText="1"/>
    </xf>
    <xf numFmtId="0" fontId="5" fillId="40" borderId="42" xfId="0" applyFont="1" applyFill="1" applyBorder="1" applyAlignment="1">
      <alignment horizontal="center" vertical="center" wrapText="1"/>
    </xf>
    <xf numFmtId="0" fontId="36" fillId="52" borderId="43" xfId="34" applyFont="1" applyFill="1" applyBorder="1" applyAlignment="1">
      <alignment horizontal="center" vertical="center"/>
      <protection/>
    </xf>
    <xf numFmtId="0" fontId="7" fillId="53" borderId="41" xfId="0" applyFont="1" applyFill="1" applyBorder="1" applyAlignment="1">
      <alignment horizontal="center" vertical="center"/>
    </xf>
    <xf numFmtId="0" fontId="7" fillId="53" borderId="18" xfId="0" applyFont="1" applyFill="1" applyBorder="1" applyAlignment="1">
      <alignment horizontal="center" vertical="center"/>
    </xf>
    <xf numFmtId="0" fontId="7" fillId="53" borderId="37" xfId="0" applyFont="1" applyFill="1" applyBorder="1" applyAlignment="1">
      <alignment horizontal="center" vertical="center"/>
    </xf>
    <xf numFmtId="0" fontId="36" fillId="52" borderId="44" xfId="34" applyFont="1" applyFill="1" applyBorder="1" applyAlignment="1">
      <alignment horizontal="center" vertical="center"/>
      <protection/>
    </xf>
    <xf numFmtId="0" fontId="36" fillId="52" borderId="19" xfId="34" applyFont="1" applyFill="1" applyBorder="1" applyAlignment="1">
      <alignment horizontal="center" vertical="center"/>
      <protection/>
    </xf>
    <xf numFmtId="0" fontId="36" fillId="52" borderId="45" xfId="34" applyFont="1" applyFill="1" applyBorder="1" applyAlignment="1">
      <alignment horizontal="center" vertical="center"/>
      <protection/>
    </xf>
    <xf numFmtId="0" fontId="36" fillId="52" borderId="46" xfId="34" applyFont="1" applyFill="1" applyBorder="1" applyAlignment="1">
      <alignment horizontal="center" vertical="center"/>
      <protection/>
    </xf>
    <xf numFmtId="0" fontId="36" fillId="52" borderId="47" xfId="34" applyFont="1" applyFill="1" applyBorder="1" applyAlignment="1">
      <alignment horizontal="center" vertical="center"/>
      <protection/>
    </xf>
    <xf numFmtId="2" fontId="0" fillId="0" borderId="1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36" fillId="43" borderId="48" xfId="34" applyNumberFormat="1" applyFont="1" applyFill="1" applyBorder="1" applyAlignment="1">
      <alignment horizontal="center" vertical="center"/>
      <protection/>
    </xf>
    <xf numFmtId="2" fontId="0" fillId="43" borderId="48" xfId="0" applyNumberFormat="1" applyFill="1" applyBorder="1" applyAlignment="1">
      <alignment horizontal="center" vertical="center"/>
    </xf>
    <xf numFmtId="2" fontId="0" fillId="43" borderId="51" xfId="0" applyNumberFormat="1" applyFill="1" applyBorder="1" applyAlignment="1">
      <alignment horizontal="center" vertical="center"/>
    </xf>
    <xf numFmtId="2" fontId="0" fillId="43" borderId="52" xfId="0" applyNumberForma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54" borderId="53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1" fillId="37" borderId="38" xfId="0" applyFont="1" applyFill="1" applyBorder="1" applyAlignment="1">
      <alignment vertical="center"/>
    </xf>
    <xf numFmtId="0" fontId="50" fillId="0" borderId="5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0" fontId="38" fillId="3" borderId="34" xfId="34" applyFont="1" applyFill="1" applyBorder="1" applyAlignment="1">
      <alignment horizontal="center" vertical="center" wrapText="1"/>
      <protection/>
    </xf>
    <xf numFmtId="0" fontId="38" fillId="3" borderId="0" xfId="34" applyFont="1" applyFill="1" applyBorder="1" applyAlignment="1">
      <alignment horizontal="center" vertical="center" wrapText="1"/>
      <protection/>
    </xf>
    <xf numFmtId="0" fontId="40" fillId="0" borderId="0" xfId="34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9" fillId="0" borderId="14" xfId="0" applyFont="1" applyFill="1" applyBorder="1" applyAlignment="1">
      <alignment horizontal="right" vertical="center"/>
    </xf>
    <xf numFmtId="0" fontId="5" fillId="40" borderId="26" xfId="0" applyFont="1" applyFill="1" applyBorder="1" applyAlignment="1">
      <alignment horizontal="center" vertical="center" wrapText="1"/>
    </xf>
    <xf numFmtId="0" fontId="5" fillId="40" borderId="5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5" fillId="40" borderId="5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33" fillId="51" borderId="10" xfId="0" applyFont="1" applyFill="1" applyBorder="1" applyAlignment="1">
      <alignment horizontal="center"/>
    </xf>
    <xf numFmtId="0" fontId="33" fillId="51" borderId="56" xfId="0" applyFont="1" applyFill="1" applyBorder="1" applyAlignment="1">
      <alignment horizontal="center"/>
    </xf>
    <xf numFmtId="0" fontId="0" fillId="0" borderId="57" xfId="34" applyFill="1" applyBorder="1" applyAlignment="1">
      <alignment horizontal="center" vertical="center"/>
      <protection/>
    </xf>
    <xf numFmtId="0" fontId="0" fillId="0" borderId="58" xfId="34" applyFill="1" applyBorder="1" applyAlignment="1">
      <alignment horizontal="center" vertical="center"/>
      <protection/>
    </xf>
    <xf numFmtId="0" fontId="0" fillId="0" borderId="47" xfId="34" applyFill="1" applyBorder="1" applyAlignment="1">
      <alignment horizontal="center" vertical="center"/>
      <protection/>
    </xf>
    <xf numFmtId="0" fontId="0" fillId="0" borderId="59" xfId="34" applyFill="1" applyBorder="1" applyAlignment="1">
      <alignment horizontal="center" vertical="center"/>
      <protection/>
    </xf>
    <xf numFmtId="0" fontId="0" fillId="0" borderId="36" xfId="34" applyFill="1" applyBorder="1" applyAlignment="1">
      <alignment horizontal="center" vertical="center"/>
      <protection/>
    </xf>
    <xf numFmtId="0" fontId="0" fillId="0" borderId="19" xfId="34" applyFill="1" applyBorder="1" applyAlignment="1">
      <alignment horizontal="center" vertical="center"/>
      <protection/>
    </xf>
    <xf numFmtId="0" fontId="35" fillId="0" borderId="32" xfId="34" applyFont="1" applyBorder="1" applyAlignment="1">
      <alignment horizontal="center" vertical="center"/>
      <protection/>
    </xf>
    <xf numFmtId="0" fontId="35" fillId="0" borderId="34" xfId="34" applyFont="1" applyBorder="1" applyAlignment="1">
      <alignment horizontal="center" vertical="center"/>
      <protection/>
    </xf>
    <xf numFmtId="0" fontId="0" fillId="0" borderId="32" xfId="34" applyFill="1" applyBorder="1" applyAlignment="1">
      <alignment horizontal="center" vertical="center"/>
      <protection/>
    </xf>
    <xf numFmtId="0" fontId="0" fillId="0" borderId="34" xfId="34" applyFill="1" applyBorder="1" applyAlignment="1">
      <alignment horizontal="center" vertical="center"/>
      <protection/>
    </xf>
    <xf numFmtId="0" fontId="0" fillId="0" borderId="46" xfId="34" applyFill="1" applyBorder="1" applyAlignment="1">
      <alignment horizontal="center" vertical="center"/>
      <protection/>
    </xf>
    <xf numFmtId="0" fontId="0" fillId="0" borderId="60" xfId="34" applyFill="1" applyBorder="1" applyAlignment="1">
      <alignment horizontal="center" vertical="center"/>
      <protection/>
    </xf>
    <xf numFmtId="2" fontId="0" fillId="0" borderId="46" xfId="34" applyNumberFormat="1" applyFill="1" applyBorder="1" applyAlignment="1">
      <alignment horizontal="center" vertical="center"/>
      <protection/>
    </xf>
    <xf numFmtId="2" fontId="0" fillId="0" borderId="60" xfId="34" applyNumberFormat="1" applyFill="1" applyBorder="1" applyAlignment="1">
      <alignment horizontal="center" vertical="center"/>
      <protection/>
    </xf>
    <xf numFmtId="0" fontId="49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4" fillId="51" borderId="10" xfId="0" applyFont="1" applyFill="1" applyBorder="1" applyAlignment="1">
      <alignment horizontal="left" vertical="center"/>
    </xf>
    <xf numFmtId="0" fontId="33" fillId="51" borderId="10" xfId="0" applyFont="1" applyFill="1" applyBorder="1" applyAlignment="1">
      <alignment horizontal="center" vertical="center"/>
    </xf>
    <xf numFmtId="0" fontId="33" fillId="51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ny 2" xfId="34"/>
    <cellStyle name="Normalny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Relationship Id="rId12" Type="http://schemas.openxmlformats.org/officeDocument/2006/relationships/image" Target="../media/image28.png" /><Relationship Id="rId13" Type="http://schemas.openxmlformats.org/officeDocument/2006/relationships/image" Target="../media/image29.png" /><Relationship Id="rId14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Relationship Id="rId4" Type="http://schemas.openxmlformats.org/officeDocument/2006/relationships/image" Target="../media/image33.png" /><Relationship Id="rId5" Type="http://schemas.openxmlformats.org/officeDocument/2006/relationships/image" Target="../media/image34.png" /><Relationship Id="rId6" Type="http://schemas.openxmlformats.org/officeDocument/2006/relationships/image" Target="../media/image35.png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152400</xdr:rowOff>
    </xdr:from>
    <xdr:to>
      <xdr:col>1</xdr:col>
      <xdr:colOff>790575</xdr:colOff>
      <xdr:row>7</xdr:row>
      <xdr:rowOff>485775</xdr:rowOff>
    </xdr:to>
    <xdr:pic>
      <xdr:nvPicPr>
        <xdr:cNvPr id="2" name="Obraz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3525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819150</xdr:colOff>
      <xdr:row>7</xdr:row>
      <xdr:rowOff>504825</xdr:rowOff>
    </xdr:to>
    <xdr:pic>
      <xdr:nvPicPr>
        <xdr:cNvPr id="3" name="Obraz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323975"/>
          <a:ext cx="742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9525</xdr:colOff>
      <xdr:row>7</xdr:row>
      <xdr:rowOff>476250</xdr:rowOff>
    </xdr:to>
    <xdr:pic>
      <xdr:nvPicPr>
        <xdr:cNvPr id="4" name="Obraz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1314450"/>
          <a:ext cx="8858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866775</xdr:colOff>
      <xdr:row>7</xdr:row>
      <xdr:rowOff>495300</xdr:rowOff>
    </xdr:to>
    <xdr:pic>
      <xdr:nvPicPr>
        <xdr:cNvPr id="5" name="Obraz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295400"/>
          <a:ext cx="857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876300</xdr:colOff>
      <xdr:row>7</xdr:row>
      <xdr:rowOff>85725</xdr:rowOff>
    </xdr:from>
    <xdr:to>
      <xdr:col>5</xdr:col>
      <xdr:colOff>828675</xdr:colOff>
      <xdr:row>7</xdr:row>
      <xdr:rowOff>533400</xdr:rowOff>
    </xdr:to>
    <xdr:pic>
      <xdr:nvPicPr>
        <xdr:cNvPr id="6" name="Obraz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128587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876300</xdr:colOff>
      <xdr:row>7</xdr:row>
      <xdr:rowOff>114300</xdr:rowOff>
    </xdr:from>
    <xdr:to>
      <xdr:col>6</xdr:col>
      <xdr:colOff>838200</xdr:colOff>
      <xdr:row>7</xdr:row>
      <xdr:rowOff>533400</xdr:rowOff>
    </xdr:to>
    <xdr:pic>
      <xdr:nvPicPr>
        <xdr:cNvPr id="7" name="Obraz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1314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876300</xdr:colOff>
      <xdr:row>7</xdr:row>
      <xdr:rowOff>95250</xdr:rowOff>
    </xdr:from>
    <xdr:to>
      <xdr:col>7</xdr:col>
      <xdr:colOff>819150</xdr:colOff>
      <xdr:row>7</xdr:row>
      <xdr:rowOff>581025</xdr:rowOff>
    </xdr:to>
    <xdr:pic>
      <xdr:nvPicPr>
        <xdr:cNvPr id="8" name="Obraz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1295400"/>
          <a:ext cx="828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190500</xdr:rowOff>
    </xdr:from>
    <xdr:to>
      <xdr:col>1</xdr:col>
      <xdr:colOff>704850</xdr:colOff>
      <xdr:row>21</xdr:row>
      <xdr:rowOff>476250</xdr:rowOff>
    </xdr:to>
    <xdr:pic>
      <xdr:nvPicPr>
        <xdr:cNvPr id="9" name="Obraz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7375" y="4476750"/>
          <a:ext cx="5429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21</xdr:row>
      <xdr:rowOff>133350</xdr:rowOff>
    </xdr:from>
    <xdr:to>
      <xdr:col>2</xdr:col>
      <xdr:colOff>733425</xdr:colOff>
      <xdr:row>21</xdr:row>
      <xdr:rowOff>466725</xdr:rowOff>
    </xdr:to>
    <xdr:pic>
      <xdr:nvPicPr>
        <xdr:cNvPr id="10" name="Obraz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4419600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21</xdr:row>
      <xdr:rowOff>133350</xdr:rowOff>
    </xdr:from>
    <xdr:to>
      <xdr:col>3</xdr:col>
      <xdr:colOff>800100</xdr:colOff>
      <xdr:row>21</xdr:row>
      <xdr:rowOff>495300</xdr:rowOff>
    </xdr:to>
    <xdr:pic>
      <xdr:nvPicPr>
        <xdr:cNvPr id="11" name="Obraz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81400" y="441960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800100</xdr:colOff>
      <xdr:row>21</xdr:row>
      <xdr:rowOff>466725</xdr:rowOff>
    </xdr:to>
    <xdr:pic>
      <xdr:nvPicPr>
        <xdr:cNvPr id="12" name="Obraz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48175" y="4381500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21</xdr:row>
      <xdr:rowOff>114300</xdr:rowOff>
    </xdr:from>
    <xdr:to>
      <xdr:col>5</xdr:col>
      <xdr:colOff>828675</xdr:colOff>
      <xdr:row>21</xdr:row>
      <xdr:rowOff>466725</xdr:rowOff>
    </xdr:to>
    <xdr:pic>
      <xdr:nvPicPr>
        <xdr:cNvPr id="13" name="Obraz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86375" y="4400550"/>
          <a:ext cx="781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21</xdr:row>
      <xdr:rowOff>152400</xdr:rowOff>
    </xdr:from>
    <xdr:to>
      <xdr:col>6</xdr:col>
      <xdr:colOff>809625</xdr:colOff>
      <xdr:row>21</xdr:row>
      <xdr:rowOff>485775</xdr:rowOff>
    </xdr:to>
    <xdr:pic>
      <xdr:nvPicPr>
        <xdr:cNvPr id="14" name="Obraz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4386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6</xdr:row>
      <xdr:rowOff>171450</xdr:rowOff>
    </xdr:from>
    <xdr:to>
      <xdr:col>2</xdr:col>
      <xdr:colOff>466725</xdr:colOff>
      <xdr:row>6</xdr:row>
      <xdr:rowOff>428625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096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</xdr:row>
      <xdr:rowOff>85725</xdr:rowOff>
    </xdr:from>
    <xdr:to>
      <xdr:col>3</xdr:col>
      <xdr:colOff>857250</xdr:colOff>
      <xdr:row>6</xdr:row>
      <xdr:rowOff>428625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239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</xdr:row>
      <xdr:rowOff>76200</xdr:rowOff>
    </xdr:from>
    <xdr:to>
      <xdr:col>4</xdr:col>
      <xdr:colOff>685800</xdr:colOff>
      <xdr:row>6</xdr:row>
      <xdr:rowOff>419100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114425"/>
          <a:ext cx="4762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685800</xdr:colOff>
      <xdr:row>6</xdr:row>
      <xdr:rowOff>476250</xdr:rowOff>
    </xdr:to>
    <xdr:pic>
      <xdr:nvPicPr>
        <xdr:cNvPr id="5" name="Obraz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7475" y="108585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</xdr:row>
      <xdr:rowOff>95250</xdr:rowOff>
    </xdr:from>
    <xdr:to>
      <xdr:col>5</xdr:col>
      <xdr:colOff>866775</xdr:colOff>
      <xdr:row>6</xdr:row>
      <xdr:rowOff>447675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133475"/>
          <a:ext cx="7905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6</xdr:row>
      <xdr:rowOff>190500</xdr:rowOff>
    </xdr:from>
    <xdr:to>
      <xdr:col>7</xdr:col>
      <xdr:colOff>838200</xdr:colOff>
      <xdr:row>6</xdr:row>
      <xdr:rowOff>314325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228725"/>
          <a:ext cx="7810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1362075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9</xdr:row>
      <xdr:rowOff>161925</xdr:rowOff>
    </xdr:from>
    <xdr:to>
      <xdr:col>5</xdr:col>
      <xdr:colOff>485775</xdr:colOff>
      <xdr:row>9</xdr:row>
      <xdr:rowOff>419100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666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9</xdr:row>
      <xdr:rowOff>104775</xdr:rowOff>
    </xdr:from>
    <xdr:to>
      <xdr:col>3</xdr:col>
      <xdr:colOff>847725</xdr:colOff>
      <xdr:row>9</xdr:row>
      <xdr:rowOff>438150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1609725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9</xdr:row>
      <xdr:rowOff>133350</xdr:rowOff>
    </xdr:from>
    <xdr:to>
      <xdr:col>2</xdr:col>
      <xdr:colOff>438150</xdr:colOff>
      <xdr:row>9</xdr:row>
      <xdr:rowOff>390525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3830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9</xdr:row>
      <xdr:rowOff>114300</xdr:rowOff>
    </xdr:from>
    <xdr:to>
      <xdr:col>6</xdr:col>
      <xdr:colOff>838200</xdr:colOff>
      <xdr:row>9</xdr:row>
      <xdr:rowOff>447675</xdr:rowOff>
    </xdr:to>
    <xdr:pic>
      <xdr:nvPicPr>
        <xdr:cNvPr id="5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61925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29</xdr:row>
      <xdr:rowOff>123825</xdr:rowOff>
    </xdr:from>
    <xdr:to>
      <xdr:col>2</xdr:col>
      <xdr:colOff>371475</xdr:colOff>
      <xdr:row>29</xdr:row>
      <xdr:rowOff>390525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5886450"/>
          <a:ext cx="9048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29</xdr:row>
      <xdr:rowOff>95250</xdr:rowOff>
    </xdr:from>
    <xdr:to>
      <xdr:col>5</xdr:col>
      <xdr:colOff>504825</xdr:colOff>
      <xdr:row>29</xdr:row>
      <xdr:rowOff>352425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5857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74</xdr:row>
      <xdr:rowOff>123825</xdr:rowOff>
    </xdr:from>
    <xdr:to>
      <xdr:col>2</xdr:col>
      <xdr:colOff>428625</xdr:colOff>
      <xdr:row>74</xdr:row>
      <xdr:rowOff>381000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4097000"/>
          <a:ext cx="9144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74</xdr:row>
      <xdr:rowOff>142875</xdr:rowOff>
    </xdr:from>
    <xdr:to>
      <xdr:col>5</xdr:col>
      <xdr:colOff>476250</xdr:colOff>
      <xdr:row>74</xdr:row>
      <xdr:rowOff>400050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41160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29</xdr:row>
      <xdr:rowOff>85725</xdr:rowOff>
    </xdr:from>
    <xdr:to>
      <xdr:col>3</xdr:col>
      <xdr:colOff>838200</xdr:colOff>
      <xdr:row>29</xdr:row>
      <xdr:rowOff>428625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58483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857250</xdr:colOff>
      <xdr:row>29</xdr:row>
      <xdr:rowOff>428625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84835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885825</xdr:colOff>
      <xdr:row>74</xdr:row>
      <xdr:rowOff>428625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40589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74</xdr:row>
      <xdr:rowOff>85725</xdr:rowOff>
    </xdr:from>
    <xdr:to>
      <xdr:col>6</xdr:col>
      <xdr:colOff>857250</xdr:colOff>
      <xdr:row>74</xdr:row>
      <xdr:rowOff>428625</xdr:rowOff>
    </xdr:to>
    <xdr:pic>
      <xdr:nvPicPr>
        <xdr:cNvPr id="1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40589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4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5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6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7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8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9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10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11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12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14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15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16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17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18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19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20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21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23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24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25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7</xdr:row>
      <xdr:rowOff>161925</xdr:rowOff>
    </xdr:from>
    <xdr:to>
      <xdr:col>1</xdr:col>
      <xdr:colOff>809625</xdr:colOff>
      <xdr:row>7</xdr:row>
      <xdr:rowOff>571500</xdr:rowOff>
    </xdr:to>
    <xdr:pic>
      <xdr:nvPicPr>
        <xdr:cNvPr id="26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36207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152400</xdr:rowOff>
    </xdr:from>
    <xdr:to>
      <xdr:col>2</xdr:col>
      <xdr:colOff>876300</xdr:colOff>
      <xdr:row>7</xdr:row>
      <xdr:rowOff>619125</xdr:rowOff>
    </xdr:to>
    <xdr:pic>
      <xdr:nvPicPr>
        <xdr:cNvPr id="27" name="Obraz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1352550"/>
          <a:ext cx="742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133350</xdr:rowOff>
    </xdr:from>
    <xdr:to>
      <xdr:col>3</xdr:col>
      <xdr:colOff>923925</xdr:colOff>
      <xdr:row>7</xdr:row>
      <xdr:rowOff>657225</xdr:rowOff>
    </xdr:to>
    <xdr:pic>
      <xdr:nvPicPr>
        <xdr:cNvPr id="28" name="Obraz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1333500"/>
          <a:ext cx="8191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95250</xdr:rowOff>
    </xdr:from>
    <xdr:to>
      <xdr:col>4</xdr:col>
      <xdr:colOff>914400</xdr:colOff>
      <xdr:row>7</xdr:row>
      <xdr:rowOff>676275</xdr:rowOff>
    </xdr:to>
    <xdr:pic>
      <xdr:nvPicPr>
        <xdr:cNvPr id="29" name="Obraz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1295400"/>
          <a:ext cx="847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7</xdr:row>
      <xdr:rowOff>85725</xdr:rowOff>
    </xdr:from>
    <xdr:to>
      <xdr:col>5</xdr:col>
      <xdr:colOff>885825</xdr:colOff>
      <xdr:row>7</xdr:row>
      <xdr:rowOff>695325</xdr:rowOff>
    </xdr:to>
    <xdr:pic>
      <xdr:nvPicPr>
        <xdr:cNvPr id="30" name="Obraz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1285875"/>
          <a:ext cx="742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133350</xdr:rowOff>
    </xdr:from>
    <xdr:to>
      <xdr:col>1</xdr:col>
      <xdr:colOff>838200</xdr:colOff>
      <xdr:row>25</xdr:row>
      <xdr:rowOff>542925</xdr:rowOff>
    </xdr:to>
    <xdr:pic>
      <xdr:nvPicPr>
        <xdr:cNvPr id="31" name="Obraz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5324475"/>
          <a:ext cx="685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25</xdr:row>
      <xdr:rowOff>152400</xdr:rowOff>
    </xdr:from>
    <xdr:to>
      <xdr:col>2</xdr:col>
      <xdr:colOff>828675</xdr:colOff>
      <xdr:row>25</xdr:row>
      <xdr:rowOff>523875</xdr:rowOff>
    </xdr:to>
    <xdr:pic>
      <xdr:nvPicPr>
        <xdr:cNvPr id="32" name="Obraz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53435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25</xdr:row>
      <xdr:rowOff>171450</xdr:rowOff>
    </xdr:from>
    <xdr:to>
      <xdr:col>3</xdr:col>
      <xdr:colOff>981075</xdr:colOff>
      <xdr:row>25</xdr:row>
      <xdr:rowOff>619125</xdr:rowOff>
    </xdr:to>
    <xdr:pic>
      <xdr:nvPicPr>
        <xdr:cNvPr id="33" name="Obraz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95700" y="5362575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133350</xdr:rowOff>
    </xdr:from>
    <xdr:to>
      <xdr:col>4</xdr:col>
      <xdr:colOff>942975</xdr:colOff>
      <xdr:row>25</xdr:row>
      <xdr:rowOff>542925</xdr:rowOff>
    </xdr:to>
    <xdr:pic>
      <xdr:nvPicPr>
        <xdr:cNvPr id="34" name="Obraz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5324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114300</xdr:rowOff>
    </xdr:from>
    <xdr:to>
      <xdr:col>5</xdr:col>
      <xdr:colOff>885825</xdr:colOff>
      <xdr:row>25</xdr:row>
      <xdr:rowOff>542925</xdr:rowOff>
    </xdr:to>
    <xdr:pic>
      <xdr:nvPicPr>
        <xdr:cNvPr id="35" name="Obraz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67375" y="5305425"/>
          <a:ext cx="819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95250</xdr:rowOff>
    </xdr:from>
    <xdr:to>
      <xdr:col>6</xdr:col>
      <xdr:colOff>923925</xdr:colOff>
      <xdr:row>25</xdr:row>
      <xdr:rowOff>571500</xdr:rowOff>
    </xdr:to>
    <xdr:pic>
      <xdr:nvPicPr>
        <xdr:cNvPr id="36" name="Obraz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62725" y="5286375"/>
          <a:ext cx="904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7</xdr:row>
      <xdr:rowOff>0</xdr:rowOff>
    </xdr:from>
    <xdr:to>
      <xdr:col>6</xdr:col>
      <xdr:colOff>819150</xdr:colOff>
      <xdr:row>7</xdr:row>
      <xdr:rowOff>733425</xdr:rowOff>
    </xdr:to>
    <xdr:pic>
      <xdr:nvPicPr>
        <xdr:cNvPr id="37" name="Grafika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57975" y="1200150"/>
          <a:ext cx="7048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7</xdr:row>
      <xdr:rowOff>180975</xdr:rowOff>
    </xdr:from>
    <xdr:to>
      <xdr:col>1</xdr:col>
      <xdr:colOff>847725</xdr:colOff>
      <xdr:row>7</xdr:row>
      <xdr:rowOff>590550</xdr:rowOff>
    </xdr:to>
    <xdr:pic>
      <xdr:nvPicPr>
        <xdr:cNvPr id="38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8112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123825</xdr:rowOff>
    </xdr:from>
    <xdr:to>
      <xdr:col>2</xdr:col>
      <xdr:colOff>457200</xdr:colOff>
      <xdr:row>9</xdr:row>
      <xdr:rowOff>104775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573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95250</xdr:colOff>
      <xdr:row>8</xdr:row>
      <xdr:rowOff>95250</xdr:rowOff>
    </xdr:from>
    <xdr:to>
      <xdr:col>7</xdr:col>
      <xdr:colOff>895350</xdr:colOff>
      <xdr:row>10</xdr:row>
      <xdr:rowOff>0</xdr:rowOff>
    </xdr:to>
    <xdr:pic>
      <xdr:nvPicPr>
        <xdr:cNvPr id="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4287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95250</xdr:rowOff>
    </xdr:from>
    <xdr:to>
      <xdr:col>2</xdr:col>
      <xdr:colOff>419100</xdr:colOff>
      <xdr:row>31</xdr:row>
      <xdr:rowOff>161925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60388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29</xdr:row>
      <xdr:rowOff>142875</xdr:rowOff>
    </xdr:from>
    <xdr:to>
      <xdr:col>9</xdr:col>
      <xdr:colOff>66675</xdr:colOff>
      <xdr:row>31</xdr:row>
      <xdr:rowOff>104775</xdr:rowOff>
    </xdr:to>
    <xdr:pic>
      <xdr:nvPicPr>
        <xdr:cNvPr id="4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895975"/>
          <a:ext cx="1781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8</xdr:row>
      <xdr:rowOff>47625</xdr:rowOff>
    </xdr:from>
    <xdr:to>
      <xdr:col>14</xdr:col>
      <xdr:colOff>295275</xdr:colOff>
      <xdr:row>9</xdr:row>
      <xdr:rowOff>28575</xdr:rowOff>
    </xdr:to>
    <xdr:pic>
      <xdr:nvPicPr>
        <xdr:cNvPr id="5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3811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8</xdr:row>
      <xdr:rowOff>0</xdr:rowOff>
    </xdr:from>
    <xdr:to>
      <xdr:col>19</xdr:col>
      <xdr:colOff>885825</xdr:colOff>
      <xdr:row>9</xdr:row>
      <xdr:rowOff>66675</xdr:rowOff>
    </xdr:to>
    <xdr:pic>
      <xdr:nvPicPr>
        <xdr:cNvPr id="6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49825" y="13335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30</xdr:row>
      <xdr:rowOff>28575</xdr:rowOff>
    </xdr:from>
    <xdr:to>
      <xdr:col>14</xdr:col>
      <xdr:colOff>361950</xdr:colOff>
      <xdr:row>31</xdr:row>
      <xdr:rowOff>95250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59721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29</xdr:row>
      <xdr:rowOff>171450</xdr:rowOff>
    </xdr:from>
    <xdr:to>
      <xdr:col>21</xdr:col>
      <xdr:colOff>9525</xdr:colOff>
      <xdr:row>31</xdr:row>
      <xdr:rowOff>133350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54600" y="5924550"/>
          <a:ext cx="1800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77</xdr:row>
      <xdr:rowOff>28575</xdr:rowOff>
    </xdr:from>
    <xdr:to>
      <xdr:col>2</xdr:col>
      <xdr:colOff>485775</xdr:colOff>
      <xdr:row>78</xdr:row>
      <xdr:rowOff>85725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44775"/>
          <a:ext cx="9144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76</xdr:row>
      <xdr:rowOff>114300</xdr:rowOff>
    </xdr:from>
    <xdr:to>
      <xdr:col>7</xdr:col>
      <xdr:colOff>923925</xdr:colOff>
      <xdr:row>78</xdr:row>
      <xdr:rowOff>76200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52400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77</xdr:row>
      <xdr:rowOff>28575</xdr:rowOff>
    </xdr:from>
    <xdr:to>
      <xdr:col>14</xdr:col>
      <xdr:colOff>361950</xdr:colOff>
      <xdr:row>78</xdr:row>
      <xdr:rowOff>95250</xdr:rowOff>
    </xdr:to>
    <xdr:pic>
      <xdr:nvPicPr>
        <xdr:cNvPr id="1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53447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104775</xdr:colOff>
      <xdr:row>76</xdr:row>
      <xdr:rowOff>152400</xdr:rowOff>
    </xdr:from>
    <xdr:to>
      <xdr:col>19</xdr:col>
      <xdr:colOff>914400</xdr:colOff>
      <xdr:row>78</xdr:row>
      <xdr:rowOff>114300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68875" y="152781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1171575</xdr:colOff>
      <xdr:row>3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114300</xdr:rowOff>
    </xdr:from>
    <xdr:to>
      <xdr:col>2</xdr:col>
      <xdr:colOff>9525</xdr:colOff>
      <xdr:row>6</xdr:row>
      <xdr:rowOff>495300</xdr:rowOff>
    </xdr:to>
    <xdr:pic>
      <xdr:nvPicPr>
        <xdr:cNvPr id="2" name="Obraz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152525"/>
          <a:ext cx="9144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95250</xdr:rowOff>
    </xdr:from>
    <xdr:to>
      <xdr:col>2</xdr:col>
      <xdr:colOff>762000</xdr:colOff>
      <xdr:row>6</xdr:row>
      <xdr:rowOff>561975</xdr:rowOff>
    </xdr:to>
    <xdr:pic>
      <xdr:nvPicPr>
        <xdr:cNvPr id="3" name="Obraz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133475"/>
          <a:ext cx="5905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6</xdr:row>
      <xdr:rowOff>104775</xdr:rowOff>
    </xdr:from>
    <xdr:to>
      <xdr:col>3</xdr:col>
      <xdr:colOff>838200</xdr:colOff>
      <xdr:row>6</xdr:row>
      <xdr:rowOff>552450</xdr:rowOff>
    </xdr:to>
    <xdr:pic>
      <xdr:nvPicPr>
        <xdr:cNvPr id="4" name="Obraz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143000"/>
          <a:ext cx="666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6</xdr:row>
      <xdr:rowOff>142875</xdr:rowOff>
    </xdr:from>
    <xdr:to>
      <xdr:col>4</xdr:col>
      <xdr:colOff>819150</xdr:colOff>
      <xdr:row>6</xdr:row>
      <xdr:rowOff>590550</xdr:rowOff>
    </xdr:to>
    <xdr:pic>
      <xdr:nvPicPr>
        <xdr:cNvPr id="5" name="Obraz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1181100"/>
          <a:ext cx="6477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123825</xdr:rowOff>
    </xdr:from>
    <xdr:to>
      <xdr:col>5</xdr:col>
      <xdr:colOff>771525</xdr:colOff>
      <xdr:row>6</xdr:row>
      <xdr:rowOff>542925</xdr:rowOff>
    </xdr:to>
    <xdr:pic>
      <xdr:nvPicPr>
        <xdr:cNvPr id="6" name="Obraz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162050"/>
          <a:ext cx="619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1238250</xdr:colOff>
      <xdr:row>13</xdr:row>
      <xdr:rowOff>123825</xdr:rowOff>
    </xdr:from>
    <xdr:to>
      <xdr:col>2</xdr:col>
      <xdr:colOff>9525</xdr:colOff>
      <xdr:row>13</xdr:row>
      <xdr:rowOff>523875</xdr:rowOff>
    </xdr:to>
    <xdr:pic>
      <xdr:nvPicPr>
        <xdr:cNvPr id="7" name="Obraz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3209925"/>
          <a:ext cx="942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13</xdr:row>
      <xdr:rowOff>152400</xdr:rowOff>
    </xdr:from>
    <xdr:to>
      <xdr:col>2</xdr:col>
      <xdr:colOff>876300</xdr:colOff>
      <xdr:row>13</xdr:row>
      <xdr:rowOff>523875</xdr:rowOff>
    </xdr:to>
    <xdr:pic>
      <xdr:nvPicPr>
        <xdr:cNvPr id="8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3238500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923925</xdr:colOff>
      <xdr:row>13</xdr:row>
      <xdr:rowOff>123825</xdr:rowOff>
    </xdr:from>
    <xdr:to>
      <xdr:col>3</xdr:col>
      <xdr:colOff>914400</xdr:colOff>
      <xdr:row>13</xdr:row>
      <xdr:rowOff>476250</xdr:rowOff>
    </xdr:to>
    <xdr:pic>
      <xdr:nvPicPr>
        <xdr:cNvPr id="9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95625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123825</xdr:rowOff>
    </xdr:from>
    <xdr:to>
      <xdr:col>5</xdr:col>
      <xdr:colOff>9525</xdr:colOff>
      <xdr:row>13</xdr:row>
      <xdr:rowOff>476250</xdr:rowOff>
    </xdr:to>
    <xdr:pic>
      <xdr:nvPicPr>
        <xdr:cNvPr id="10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38600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13</xdr:row>
      <xdr:rowOff>142875</xdr:rowOff>
    </xdr:from>
    <xdr:to>
      <xdr:col>5</xdr:col>
      <xdr:colOff>876300</xdr:colOff>
      <xdr:row>13</xdr:row>
      <xdr:rowOff>514350</xdr:rowOff>
    </xdr:to>
    <xdr:pic>
      <xdr:nvPicPr>
        <xdr:cNvPr id="11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142875</xdr:rowOff>
    </xdr:from>
    <xdr:to>
      <xdr:col>6</xdr:col>
      <xdr:colOff>885825</xdr:colOff>
      <xdr:row>13</xdr:row>
      <xdr:rowOff>514350</xdr:rowOff>
    </xdr:to>
    <xdr:pic>
      <xdr:nvPicPr>
        <xdr:cNvPr id="12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13</xdr:row>
      <xdr:rowOff>85725</xdr:rowOff>
    </xdr:from>
    <xdr:to>
      <xdr:col>7</xdr:col>
      <xdr:colOff>809625</xdr:colOff>
      <xdr:row>13</xdr:row>
      <xdr:rowOff>571500</xdr:rowOff>
    </xdr:to>
    <xdr:pic>
      <xdr:nvPicPr>
        <xdr:cNvPr id="13" name="Obraz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9925" y="3171825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21</xdr:row>
      <xdr:rowOff>152400</xdr:rowOff>
    </xdr:from>
    <xdr:to>
      <xdr:col>1</xdr:col>
      <xdr:colOff>819150</xdr:colOff>
      <xdr:row>21</xdr:row>
      <xdr:rowOff>504825</xdr:rowOff>
    </xdr:to>
    <xdr:pic>
      <xdr:nvPicPr>
        <xdr:cNvPr id="14" name="Obraz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5581650"/>
          <a:ext cx="6953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20</xdr:row>
      <xdr:rowOff>123825</xdr:rowOff>
    </xdr:from>
    <xdr:to>
      <xdr:col>3</xdr:col>
      <xdr:colOff>57150</xdr:colOff>
      <xdr:row>22</xdr:row>
      <xdr:rowOff>47625</xdr:rowOff>
    </xdr:to>
    <xdr:pic>
      <xdr:nvPicPr>
        <xdr:cNvPr id="15" name="Obraz 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5391150"/>
          <a:ext cx="1057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981075</xdr:colOff>
      <xdr:row>4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334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200025</xdr:rowOff>
    </xdr:from>
    <xdr:to>
      <xdr:col>2</xdr:col>
      <xdr:colOff>0</xdr:colOff>
      <xdr:row>4</xdr:row>
      <xdr:rowOff>581025</xdr:rowOff>
    </xdr:to>
    <xdr:pic>
      <xdr:nvPicPr>
        <xdr:cNvPr id="1" name="Obraz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95450"/>
          <a:ext cx="685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4</xdr:row>
      <xdr:rowOff>238125</xdr:rowOff>
    </xdr:from>
    <xdr:to>
      <xdr:col>3</xdr:col>
      <xdr:colOff>0</xdr:colOff>
      <xdr:row>4</xdr:row>
      <xdr:rowOff>619125</xdr:rowOff>
    </xdr:to>
    <xdr:pic>
      <xdr:nvPicPr>
        <xdr:cNvPr id="2" name="Obraz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733550"/>
          <a:ext cx="6477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4</xdr:col>
      <xdr:colOff>0</xdr:colOff>
      <xdr:row>4</xdr:row>
      <xdr:rowOff>581025</xdr:rowOff>
    </xdr:to>
    <xdr:pic>
      <xdr:nvPicPr>
        <xdr:cNvPr id="3" name="Obraz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714500"/>
          <a:ext cx="790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200025</xdr:colOff>
      <xdr:row>4</xdr:row>
      <xdr:rowOff>247650</xdr:rowOff>
    </xdr:from>
    <xdr:to>
      <xdr:col>5</xdr:col>
      <xdr:colOff>0</xdr:colOff>
      <xdr:row>4</xdr:row>
      <xdr:rowOff>647700</xdr:rowOff>
    </xdr:to>
    <xdr:pic>
      <xdr:nvPicPr>
        <xdr:cNvPr id="4" name="Obraz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743075"/>
          <a:ext cx="6667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238125</xdr:colOff>
      <xdr:row>4</xdr:row>
      <xdr:rowOff>133350</xdr:rowOff>
    </xdr:from>
    <xdr:to>
      <xdr:col>6</xdr:col>
      <xdr:colOff>0</xdr:colOff>
      <xdr:row>4</xdr:row>
      <xdr:rowOff>581025</xdr:rowOff>
    </xdr:to>
    <xdr:pic>
      <xdr:nvPicPr>
        <xdr:cNvPr id="5" name="Obraz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1628775"/>
          <a:ext cx="771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257175</xdr:colOff>
      <xdr:row>4</xdr:row>
      <xdr:rowOff>152400</xdr:rowOff>
    </xdr:from>
    <xdr:to>
      <xdr:col>7</xdr:col>
      <xdr:colOff>0</xdr:colOff>
      <xdr:row>4</xdr:row>
      <xdr:rowOff>571500</xdr:rowOff>
    </xdr:to>
    <xdr:pic>
      <xdr:nvPicPr>
        <xdr:cNvPr id="6" name="Obraz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86550" y="1647825"/>
          <a:ext cx="6381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180975</xdr:colOff>
      <xdr:row>4</xdr:row>
      <xdr:rowOff>95250</xdr:rowOff>
    </xdr:from>
    <xdr:to>
      <xdr:col>8</xdr:col>
      <xdr:colOff>0</xdr:colOff>
      <xdr:row>4</xdr:row>
      <xdr:rowOff>581025</xdr:rowOff>
    </xdr:to>
    <xdr:pic>
      <xdr:nvPicPr>
        <xdr:cNvPr id="7" name="Obraz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05700" y="1590675"/>
          <a:ext cx="866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18</xdr:row>
      <xdr:rowOff>152400</xdr:rowOff>
    </xdr:from>
    <xdr:to>
      <xdr:col>1</xdr:col>
      <xdr:colOff>847725</xdr:colOff>
      <xdr:row>19</xdr:row>
      <xdr:rowOff>304800</xdr:rowOff>
    </xdr:to>
    <xdr:pic>
      <xdr:nvPicPr>
        <xdr:cNvPr id="8" name="Obraz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19300" y="551497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180975</xdr:colOff>
      <xdr:row>18</xdr:row>
      <xdr:rowOff>142875</xdr:rowOff>
    </xdr:from>
    <xdr:to>
      <xdr:col>2</xdr:col>
      <xdr:colOff>800100</xdr:colOff>
      <xdr:row>19</xdr:row>
      <xdr:rowOff>276225</xdr:rowOff>
    </xdr:to>
    <xdr:pic>
      <xdr:nvPicPr>
        <xdr:cNvPr id="9" name="Obraz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14650" y="5505450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18</xdr:row>
      <xdr:rowOff>152400</xdr:rowOff>
    </xdr:from>
    <xdr:to>
      <xdr:col>3</xdr:col>
      <xdr:colOff>819150</xdr:colOff>
      <xdr:row>19</xdr:row>
      <xdr:rowOff>314325</xdr:rowOff>
    </xdr:to>
    <xdr:pic>
      <xdr:nvPicPr>
        <xdr:cNvPr id="10" name="Obraz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57625" y="5514975"/>
          <a:ext cx="6000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</xdr:colOff>
      <xdr:row>18</xdr:row>
      <xdr:rowOff>76200</xdr:rowOff>
    </xdr:from>
    <xdr:to>
      <xdr:col>4</xdr:col>
      <xdr:colOff>819150</xdr:colOff>
      <xdr:row>19</xdr:row>
      <xdr:rowOff>400050</xdr:rowOff>
    </xdr:to>
    <xdr:pic>
      <xdr:nvPicPr>
        <xdr:cNvPr id="11" name="Obraz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00600" y="5438775"/>
          <a:ext cx="5715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18</xdr:row>
      <xdr:rowOff>171450</xdr:rowOff>
    </xdr:from>
    <xdr:to>
      <xdr:col>5</xdr:col>
      <xdr:colOff>752475</xdr:colOff>
      <xdr:row>19</xdr:row>
      <xdr:rowOff>304800</xdr:rowOff>
    </xdr:to>
    <xdr:pic>
      <xdr:nvPicPr>
        <xdr:cNvPr id="12" name="Obraz 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43550" y="5534025"/>
          <a:ext cx="6286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18</xdr:row>
      <xdr:rowOff>47625</xdr:rowOff>
    </xdr:from>
    <xdr:to>
      <xdr:col>6</xdr:col>
      <xdr:colOff>704850</xdr:colOff>
      <xdr:row>19</xdr:row>
      <xdr:rowOff>409575</xdr:rowOff>
    </xdr:to>
    <xdr:pic>
      <xdr:nvPicPr>
        <xdr:cNvPr id="13" name="Obraz 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81775" y="5410200"/>
          <a:ext cx="5524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495300</xdr:colOff>
      <xdr:row>2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1095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103</xdr:row>
      <xdr:rowOff>19050</xdr:rowOff>
    </xdr:from>
    <xdr:to>
      <xdr:col>7</xdr:col>
      <xdr:colOff>590550</xdr:colOff>
      <xdr:row>103</xdr:row>
      <xdr:rowOff>171450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898332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104</xdr:row>
      <xdr:rowOff>19050</xdr:rowOff>
    </xdr:from>
    <xdr:to>
      <xdr:col>7</xdr:col>
      <xdr:colOff>590550</xdr:colOff>
      <xdr:row>105</xdr:row>
      <xdr:rowOff>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91547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P2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25.421875" style="1" customWidth="1"/>
    <col min="2" max="8" width="13.28125" style="1" customWidth="1"/>
    <col min="9" max="16384" width="11.57421875" style="1" customWidth="1"/>
  </cols>
  <sheetData>
    <row r="2" spans="4:8" ht="12.75">
      <c r="D2" s="43"/>
      <c r="H2" s="2" t="s">
        <v>0</v>
      </c>
    </row>
    <row r="3" spans="4:8" ht="12.75">
      <c r="D3" s="43"/>
      <c r="H3" s="3" t="s">
        <v>1</v>
      </c>
    </row>
    <row r="7" ht="18">
      <c r="A7" s="44" t="s">
        <v>122</v>
      </c>
    </row>
    <row r="8" ht="51" customHeight="1">
      <c r="A8" s="44"/>
    </row>
    <row r="9" spans="1:8" s="9" customFormat="1" ht="34.5" customHeight="1">
      <c r="A9" s="7" t="s">
        <v>98</v>
      </c>
      <c r="B9" s="8" t="s">
        <v>123</v>
      </c>
      <c r="C9" s="8" t="s">
        <v>124</v>
      </c>
      <c r="D9" s="8" t="s">
        <v>125</v>
      </c>
      <c r="E9" s="8" t="s">
        <v>126</v>
      </c>
      <c r="F9" s="8" t="s">
        <v>127</v>
      </c>
      <c r="G9" s="8" t="s">
        <v>128</v>
      </c>
      <c r="H9" s="8" t="s">
        <v>129</v>
      </c>
    </row>
    <row r="10" spans="1:10" s="9" customFormat="1" ht="17.2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  <c r="H10" s="21" t="s">
        <v>105</v>
      </c>
      <c r="J10" s="48"/>
    </row>
    <row r="11" spans="1:16" s="9" customFormat="1" ht="12.75">
      <c r="A11" s="47" t="s">
        <v>14</v>
      </c>
      <c r="B11" s="16">
        <v>0.6615000000000001</v>
      </c>
      <c r="C11" s="16">
        <v>0.837375</v>
      </c>
      <c r="D11" s="16">
        <v>0.979125</v>
      </c>
      <c r="E11" s="16">
        <v>1.0053750000000001</v>
      </c>
      <c r="F11" s="16">
        <v>1.2757500000000002</v>
      </c>
      <c r="G11" s="16">
        <v>1.4621250000000001</v>
      </c>
      <c r="H11" s="16">
        <v>1.6668749999999999</v>
      </c>
      <c r="J11" s="53"/>
      <c r="K11" s="53"/>
      <c r="L11" s="53"/>
      <c r="M11" s="53"/>
      <c r="N11" s="53"/>
      <c r="O11" s="53"/>
      <c r="P11" s="53"/>
    </row>
    <row r="12" spans="1:16" s="9" customFormat="1" ht="12.75">
      <c r="A12" s="60" t="s">
        <v>116</v>
      </c>
      <c r="B12" s="20">
        <v>0.800625</v>
      </c>
      <c r="C12" s="20">
        <v>1.00275</v>
      </c>
      <c r="D12" s="20">
        <v>1.05</v>
      </c>
      <c r="E12" s="20">
        <v>1.14975</v>
      </c>
      <c r="F12" s="20">
        <v>1.430625</v>
      </c>
      <c r="G12" s="20">
        <v>1.5592500000000002</v>
      </c>
      <c r="H12" s="20">
        <v>1.7797500000000002</v>
      </c>
      <c r="J12" s="53"/>
      <c r="K12" s="53"/>
      <c r="L12" s="53"/>
      <c r="M12" s="53"/>
      <c r="N12" s="53"/>
      <c r="O12" s="53"/>
      <c r="P12" s="53"/>
    </row>
    <row r="13" spans="1:16" s="9" customFormat="1" ht="12.75">
      <c r="A13" s="47" t="s">
        <v>106</v>
      </c>
      <c r="B13" s="16">
        <v>0.800625</v>
      </c>
      <c r="C13" s="16">
        <v>1.00275</v>
      </c>
      <c r="D13" s="16">
        <v>1.05</v>
      </c>
      <c r="E13" s="16">
        <v>1.14975</v>
      </c>
      <c r="F13" s="16">
        <v>1.430625</v>
      </c>
      <c r="G13" s="16">
        <v>1.5592500000000002</v>
      </c>
      <c r="H13" s="16">
        <v>1.7797500000000002</v>
      </c>
      <c r="J13" s="53"/>
      <c r="K13" s="53"/>
      <c r="L13" s="53"/>
      <c r="M13" s="53"/>
      <c r="N13" s="53"/>
      <c r="O13" s="53"/>
      <c r="P13" s="53"/>
    </row>
    <row r="14" spans="1:16" s="9" customFormat="1" ht="12.75">
      <c r="A14" s="60" t="s">
        <v>83</v>
      </c>
      <c r="B14" s="20">
        <v>0.800625</v>
      </c>
      <c r="C14" s="20">
        <v>1.00275</v>
      </c>
      <c r="D14" s="20">
        <v>1.05</v>
      </c>
      <c r="E14" s="20">
        <v>1.14975</v>
      </c>
      <c r="F14" s="20">
        <v>1.430625</v>
      </c>
      <c r="G14" s="20">
        <v>1.5592500000000002</v>
      </c>
      <c r="H14" s="20">
        <v>1.7797500000000002</v>
      </c>
      <c r="J14" s="53"/>
      <c r="K14" s="53"/>
      <c r="L14" s="53"/>
      <c r="M14" s="53"/>
      <c r="N14" s="53"/>
      <c r="O14" s="53"/>
      <c r="P14" s="53"/>
    </row>
    <row r="15" spans="1:16" s="9" customFormat="1" ht="12.75">
      <c r="A15" s="47" t="s">
        <v>107</v>
      </c>
      <c r="B15" s="16">
        <v>0.800625</v>
      </c>
      <c r="C15" s="16">
        <v>1.00275</v>
      </c>
      <c r="D15" s="16">
        <v>1.05</v>
      </c>
      <c r="E15" s="16">
        <v>1.14975</v>
      </c>
      <c r="F15" s="16">
        <v>1.430625</v>
      </c>
      <c r="G15" s="16">
        <v>1.5592500000000002</v>
      </c>
      <c r="H15" s="16">
        <v>1.7797500000000002</v>
      </c>
      <c r="J15" s="53"/>
      <c r="K15" s="53"/>
      <c r="L15" s="53"/>
      <c r="M15" s="53"/>
      <c r="N15" s="53"/>
      <c r="O15" s="53"/>
      <c r="P15" s="53"/>
    </row>
    <row r="16" spans="1:16" s="9" customFormat="1" ht="12.75">
      <c r="A16" s="60" t="s">
        <v>20</v>
      </c>
      <c r="B16" s="20">
        <v>0.800625</v>
      </c>
      <c r="C16" s="20">
        <v>1.00275</v>
      </c>
      <c r="D16" s="20">
        <v>1.05</v>
      </c>
      <c r="E16" s="20">
        <v>1.14975</v>
      </c>
      <c r="F16" s="20">
        <v>1.430625</v>
      </c>
      <c r="G16" s="20">
        <v>1.5592500000000002</v>
      </c>
      <c r="H16" s="20">
        <v>1.7797500000000002</v>
      </c>
      <c r="J16" s="53"/>
      <c r="K16" s="53"/>
      <c r="L16" s="53"/>
      <c r="M16" s="53"/>
      <c r="N16" s="53"/>
      <c r="O16" s="53"/>
      <c r="P16" s="53"/>
    </row>
    <row r="17" spans="1:16" s="9" customFormat="1" ht="12.75">
      <c r="A17" s="47" t="s">
        <v>22</v>
      </c>
      <c r="B17" s="16">
        <v>0.800625</v>
      </c>
      <c r="C17" s="16">
        <v>1.00275</v>
      </c>
      <c r="D17" s="16">
        <v>1.05</v>
      </c>
      <c r="E17" s="16">
        <v>1.14975</v>
      </c>
      <c r="F17" s="16">
        <v>1.430625</v>
      </c>
      <c r="G17" s="16">
        <v>1.5592500000000002</v>
      </c>
      <c r="H17" s="16">
        <v>1.7797500000000002</v>
      </c>
      <c r="J17" s="53"/>
      <c r="K17" s="53"/>
      <c r="L17" s="53"/>
      <c r="M17" s="53"/>
      <c r="N17" s="53"/>
      <c r="O17" s="53"/>
      <c r="P17" s="53"/>
    </row>
    <row r="18" spans="1:16" s="9" customFormat="1" ht="12.75">
      <c r="A18" s="60" t="s">
        <v>84</v>
      </c>
      <c r="B18" s="20">
        <v>0.800625</v>
      </c>
      <c r="C18" s="20">
        <v>1.00275</v>
      </c>
      <c r="D18" s="20">
        <v>1.05</v>
      </c>
      <c r="E18" s="20">
        <v>1.14975</v>
      </c>
      <c r="F18" s="20">
        <v>1.430625</v>
      </c>
      <c r="G18" s="20">
        <v>1.5592500000000002</v>
      </c>
      <c r="H18" s="20">
        <v>1.7797500000000002</v>
      </c>
      <c r="J18" s="53"/>
      <c r="K18" s="53"/>
      <c r="L18" s="53"/>
      <c r="M18" s="53"/>
      <c r="N18" s="53"/>
      <c r="O18" s="53"/>
      <c r="P18" s="53"/>
    </row>
    <row r="19" spans="1:16" s="9" customFormat="1" ht="12.75">
      <c r="A19" s="47" t="s">
        <v>85</v>
      </c>
      <c r="B19" s="16">
        <v>0.800625</v>
      </c>
      <c r="C19" s="16">
        <v>1.00275</v>
      </c>
      <c r="D19" s="16">
        <v>1.05</v>
      </c>
      <c r="E19" s="16">
        <v>1.14975</v>
      </c>
      <c r="F19" s="16">
        <v>1.430625</v>
      </c>
      <c r="G19" s="16">
        <v>1.5592500000000002</v>
      </c>
      <c r="H19" s="16">
        <v>1.7797500000000002</v>
      </c>
      <c r="J19" s="53"/>
      <c r="K19" s="53"/>
      <c r="L19" s="53"/>
      <c r="M19" s="53"/>
      <c r="N19" s="53"/>
      <c r="O19" s="53"/>
      <c r="P19" s="53"/>
    </row>
    <row r="20" spans="10:16" s="9" customFormat="1" ht="12.75">
      <c r="J20" s="53"/>
      <c r="K20" s="53"/>
      <c r="L20" s="53"/>
      <c r="M20" s="53"/>
      <c r="N20" s="53"/>
      <c r="O20" s="53"/>
      <c r="P20" s="53"/>
    </row>
    <row r="21" s="9" customFormat="1" ht="12.75"/>
    <row r="22" s="9" customFormat="1" ht="51" customHeight="1"/>
    <row r="23" spans="1:7" s="9" customFormat="1" ht="33.75" customHeight="1">
      <c r="A23" s="7" t="s">
        <v>98</v>
      </c>
      <c r="B23" s="8" t="s">
        <v>130</v>
      </c>
      <c r="C23" s="8" t="s">
        <v>131</v>
      </c>
      <c r="D23" s="8" t="s">
        <v>132</v>
      </c>
      <c r="E23" s="8" t="s">
        <v>133</v>
      </c>
      <c r="F23" s="8" t="s">
        <v>134</v>
      </c>
      <c r="G23" s="8" t="s">
        <v>135</v>
      </c>
    </row>
    <row r="24" spans="1:7" s="9" customFormat="1" ht="12.75">
      <c r="A24" s="46"/>
      <c r="B24" s="12" t="s">
        <v>136</v>
      </c>
      <c r="C24" s="12" t="s">
        <v>136</v>
      </c>
      <c r="D24" s="21" t="s">
        <v>105</v>
      </c>
      <c r="E24" s="12" t="s">
        <v>136</v>
      </c>
      <c r="F24" s="21" t="s">
        <v>105</v>
      </c>
      <c r="G24" s="21" t="s">
        <v>105</v>
      </c>
    </row>
    <row r="25" spans="1:14" s="9" customFormat="1" ht="15" customHeight="1">
      <c r="A25" s="47" t="s">
        <v>14</v>
      </c>
      <c r="B25" s="16">
        <v>0.580125</v>
      </c>
      <c r="C25" s="16">
        <v>0.735</v>
      </c>
      <c r="D25" s="16">
        <v>1.1812500000000001</v>
      </c>
      <c r="E25" s="16">
        <v>1.0185</v>
      </c>
      <c r="F25" s="16">
        <v>1.5513750000000002</v>
      </c>
      <c r="G25" s="16">
        <v>1.0998750000000002</v>
      </c>
      <c r="I25" s="53"/>
      <c r="J25" s="53"/>
      <c r="K25" s="53"/>
      <c r="L25" s="53"/>
      <c r="M25" s="53"/>
      <c r="N25" s="53"/>
    </row>
    <row r="26" spans="1:8" s="9" customFormat="1" ht="17.25" customHeight="1">
      <c r="A26" s="56" t="s">
        <v>121</v>
      </c>
      <c r="B26" s="61"/>
      <c r="C26" s="61"/>
      <c r="D26" s="61"/>
      <c r="E26" s="61"/>
      <c r="F26" s="61"/>
      <c r="G26" s="61"/>
      <c r="H26" s="61"/>
    </row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81"/>
  <sheetViews>
    <sheetView zoomScale="85" zoomScaleNormal="85" zoomScalePageLayoutView="0" workbookViewId="0" topLeftCell="A13">
      <selection activeCell="D89" sqref="D89"/>
    </sheetView>
  </sheetViews>
  <sheetFormatPr defaultColWidth="11.57421875" defaultRowHeight="12.75"/>
  <cols>
    <col min="1" max="1" width="29.140625" style="1" customWidth="1"/>
    <col min="2" max="2" width="10.140625" style="1" customWidth="1"/>
    <col min="3" max="3" width="11.7109375" style="1" customWidth="1"/>
    <col min="4" max="4" width="14.7109375" style="1" customWidth="1"/>
    <col min="5" max="8" width="14.00390625" style="1" customWidth="1"/>
    <col min="9" max="16384" width="11.57421875" style="1" customWidth="1"/>
  </cols>
  <sheetData>
    <row r="2" ht="12.75">
      <c r="H2" s="2" t="s">
        <v>0</v>
      </c>
    </row>
    <row r="3" ht="12.75">
      <c r="H3" s="3" t="s">
        <v>1</v>
      </c>
    </row>
    <row r="6" spans="1:5" ht="18">
      <c r="A6" s="4" t="s">
        <v>2</v>
      </c>
      <c r="E6" s="5"/>
    </row>
    <row r="7" spans="1:5" ht="42" customHeight="1">
      <c r="A7" s="4"/>
      <c r="B7" s="246"/>
      <c r="C7" s="246"/>
      <c r="E7" s="5"/>
    </row>
    <row r="8" spans="1:8" s="9" customFormat="1" ht="45">
      <c r="A8" s="7" t="s">
        <v>3</v>
      </c>
      <c r="B8" s="247" t="s">
        <v>4</v>
      </c>
      <c r="C8" s="247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</row>
    <row r="9" spans="1:8" s="9" customFormat="1" ht="20.25" customHeight="1">
      <c r="A9" s="10" t="s">
        <v>10</v>
      </c>
      <c r="B9" s="11" t="s">
        <v>11</v>
      </c>
      <c r="C9" s="12" t="s">
        <v>12</v>
      </c>
      <c r="D9" s="12" t="s">
        <v>13</v>
      </c>
      <c r="E9" s="12" t="s">
        <v>13</v>
      </c>
      <c r="F9" s="11" t="s">
        <v>11</v>
      </c>
      <c r="G9" s="11" t="s">
        <v>11</v>
      </c>
      <c r="H9" s="11" t="s">
        <v>11</v>
      </c>
    </row>
    <row r="10" spans="1:8" s="9" customFormat="1" ht="12.75">
      <c r="A10" s="13" t="s">
        <v>14</v>
      </c>
      <c r="B10" s="14">
        <v>0.23</v>
      </c>
      <c r="C10" s="15">
        <v>11.5</v>
      </c>
      <c r="D10" s="15">
        <v>1.82</v>
      </c>
      <c r="E10" s="15">
        <v>0.695</v>
      </c>
      <c r="F10" s="16">
        <v>0.3725</v>
      </c>
      <c r="G10" s="16">
        <v>1.195</v>
      </c>
      <c r="H10" s="16">
        <v>0.11</v>
      </c>
    </row>
    <row r="11" spans="1:11" s="9" customFormat="1" ht="12.75">
      <c r="A11" s="17" t="s">
        <v>15</v>
      </c>
      <c r="B11" s="18">
        <v>0.29</v>
      </c>
      <c r="C11" s="15">
        <v>14.5</v>
      </c>
      <c r="D11" s="19">
        <v>2.2725</v>
      </c>
      <c r="E11" s="19">
        <v>0.8075</v>
      </c>
      <c r="F11" s="20" t="s">
        <v>16</v>
      </c>
      <c r="G11" s="20" t="s">
        <v>16</v>
      </c>
      <c r="H11" s="20" t="s">
        <v>16</v>
      </c>
      <c r="K11"/>
    </row>
    <row r="12" spans="1:8" s="9" customFormat="1" ht="12.75">
      <c r="A12" s="13" t="s">
        <v>17</v>
      </c>
      <c r="B12" s="14">
        <v>0.29</v>
      </c>
      <c r="C12" s="15">
        <v>14.499999999999998</v>
      </c>
      <c r="D12" s="15">
        <v>2.2725</v>
      </c>
      <c r="E12" s="15">
        <v>0.8085000000000001</v>
      </c>
      <c r="F12" s="16" t="s">
        <v>16</v>
      </c>
      <c r="G12" s="16" t="s">
        <v>16</v>
      </c>
      <c r="H12" s="16">
        <v>0.15</v>
      </c>
    </row>
    <row r="13" spans="1:8" s="9" customFormat="1" ht="12.75">
      <c r="A13" s="17" t="s">
        <v>18</v>
      </c>
      <c r="B13" s="18">
        <v>0.29</v>
      </c>
      <c r="C13" s="15">
        <v>14.499999999999998</v>
      </c>
      <c r="D13" s="19">
        <v>2.2725</v>
      </c>
      <c r="E13" s="19">
        <v>0.8075</v>
      </c>
      <c r="F13" s="20" t="s">
        <v>16</v>
      </c>
      <c r="G13" s="20" t="s">
        <v>16</v>
      </c>
      <c r="H13" s="20">
        <v>0.15</v>
      </c>
    </row>
    <row r="14" spans="1:8" s="9" customFormat="1" ht="12.75">
      <c r="A14" s="13" t="s">
        <v>19</v>
      </c>
      <c r="B14" s="14">
        <v>0.3</v>
      </c>
      <c r="C14" s="15">
        <v>15</v>
      </c>
      <c r="D14" s="15">
        <v>2.2725</v>
      </c>
      <c r="E14" s="15">
        <v>0.8085000000000001</v>
      </c>
      <c r="F14" s="16" t="s">
        <v>16</v>
      </c>
      <c r="G14" s="16" t="s">
        <v>16</v>
      </c>
      <c r="H14" s="16">
        <v>0.16</v>
      </c>
    </row>
    <row r="15" spans="1:8" s="9" customFormat="1" ht="12.75">
      <c r="A15" s="17" t="s">
        <v>20</v>
      </c>
      <c r="B15" s="18">
        <v>0.3</v>
      </c>
      <c r="C15" s="15">
        <v>15</v>
      </c>
      <c r="D15" s="19">
        <v>2.2725</v>
      </c>
      <c r="E15" s="19">
        <v>0.8085000000000001</v>
      </c>
      <c r="F15" s="20" t="s">
        <v>16</v>
      </c>
      <c r="G15" s="20" t="s">
        <v>16</v>
      </c>
      <c r="H15" s="20" t="s">
        <v>16</v>
      </c>
    </row>
    <row r="16" spans="1:12" s="9" customFormat="1" ht="12.75">
      <c r="A16" s="13" t="s">
        <v>21</v>
      </c>
      <c r="B16" s="14">
        <v>0.29</v>
      </c>
      <c r="C16" s="15">
        <v>14.499999999999998</v>
      </c>
      <c r="D16" s="15">
        <v>2.2725</v>
      </c>
      <c r="E16" s="15">
        <v>0.8085000000000001</v>
      </c>
      <c r="F16" s="16" t="s">
        <v>16</v>
      </c>
      <c r="G16" s="16" t="s">
        <v>16</v>
      </c>
      <c r="H16" s="16">
        <v>0.15</v>
      </c>
      <c r="L16"/>
    </row>
    <row r="17" spans="1:8" s="9" customFormat="1" ht="12.75">
      <c r="A17" s="17" t="s">
        <v>22</v>
      </c>
      <c r="B17" s="18">
        <v>0.3525</v>
      </c>
      <c r="C17" s="15">
        <v>17.5</v>
      </c>
      <c r="D17" s="19">
        <v>2.415</v>
      </c>
      <c r="E17" s="19">
        <v>0.937125</v>
      </c>
      <c r="F17" s="20" t="s">
        <v>16</v>
      </c>
      <c r="G17" s="20" t="s">
        <v>16</v>
      </c>
      <c r="H17" s="20" t="s">
        <v>16</v>
      </c>
    </row>
    <row r="18" spans="1:8" s="9" customFormat="1" ht="12.75">
      <c r="A18" s="13" t="s">
        <v>23</v>
      </c>
      <c r="B18" s="14">
        <v>0.36</v>
      </c>
      <c r="C18" s="15">
        <v>18</v>
      </c>
      <c r="D18" s="15">
        <v>2.4975</v>
      </c>
      <c r="E18" s="15">
        <v>0.984375</v>
      </c>
      <c r="F18" s="16" t="s">
        <v>16</v>
      </c>
      <c r="G18" s="16" t="s">
        <v>16</v>
      </c>
      <c r="H18" s="16" t="s">
        <v>16</v>
      </c>
    </row>
    <row r="19" spans="1:8" s="9" customFormat="1" ht="12.75">
      <c r="A19" s="17" t="s">
        <v>24</v>
      </c>
      <c r="B19" s="18">
        <v>0.3</v>
      </c>
      <c r="C19" s="15">
        <v>15</v>
      </c>
      <c r="D19" s="19">
        <v>2.2725</v>
      </c>
      <c r="E19" s="19">
        <v>0.8085000000000001</v>
      </c>
      <c r="F19" s="20" t="s">
        <v>16</v>
      </c>
      <c r="G19" s="20" t="s">
        <v>16</v>
      </c>
      <c r="H19" s="20" t="s">
        <v>16</v>
      </c>
    </row>
    <row r="20" spans="1:8" s="9" customFormat="1" ht="12.75">
      <c r="A20" s="13" t="s">
        <v>25</v>
      </c>
      <c r="B20" s="14">
        <v>0.3</v>
      </c>
      <c r="C20" s="15">
        <v>15</v>
      </c>
      <c r="D20" s="15">
        <v>2.2725</v>
      </c>
      <c r="E20" s="15">
        <v>0.8085000000000001</v>
      </c>
      <c r="F20" s="16" t="s">
        <v>16</v>
      </c>
      <c r="G20" s="16" t="s">
        <v>16</v>
      </c>
      <c r="H20" s="16" t="s">
        <v>16</v>
      </c>
    </row>
    <row r="21" spans="1:8" s="9" customFormat="1" ht="12.75">
      <c r="A21" s="17" t="s">
        <v>26</v>
      </c>
      <c r="B21" s="18">
        <v>0.3</v>
      </c>
      <c r="C21" s="15">
        <v>15</v>
      </c>
      <c r="D21" s="19">
        <v>2.2725</v>
      </c>
      <c r="E21" s="19">
        <v>0.8085000000000001</v>
      </c>
      <c r="F21" s="20" t="s">
        <v>16</v>
      </c>
      <c r="G21" s="20" t="s">
        <v>16</v>
      </c>
      <c r="H21" s="20" t="s">
        <v>16</v>
      </c>
    </row>
    <row r="22" spans="1:8" s="9" customFormat="1" ht="12.75">
      <c r="A22" s="13" t="s">
        <v>27</v>
      </c>
      <c r="B22" s="14">
        <v>0.3</v>
      </c>
      <c r="C22" s="15">
        <v>15</v>
      </c>
      <c r="D22" s="15">
        <v>2.2725</v>
      </c>
      <c r="E22" s="15">
        <v>0.8085000000000001</v>
      </c>
      <c r="F22" s="16" t="s">
        <v>16</v>
      </c>
      <c r="G22" s="16" t="s">
        <v>16</v>
      </c>
      <c r="H22" s="16" t="s">
        <v>16</v>
      </c>
    </row>
    <row r="23" spans="1:8" s="9" customFormat="1" ht="12.75">
      <c r="A23" s="17" t="s">
        <v>28</v>
      </c>
      <c r="B23" s="18">
        <v>0.3</v>
      </c>
      <c r="C23" s="15">
        <v>15</v>
      </c>
      <c r="D23" s="19">
        <v>2.2725</v>
      </c>
      <c r="E23" s="19">
        <v>0.8085000000000001</v>
      </c>
      <c r="F23" s="20" t="s">
        <v>16</v>
      </c>
      <c r="G23" s="20" t="s">
        <v>16</v>
      </c>
      <c r="H23" s="20" t="s">
        <v>16</v>
      </c>
    </row>
    <row r="24" spans="1:8" s="9" customFormat="1" ht="12.75">
      <c r="A24" s="13" t="s">
        <v>29</v>
      </c>
      <c r="B24" s="14">
        <v>0.23</v>
      </c>
      <c r="C24" s="15">
        <v>11.5</v>
      </c>
      <c r="D24" s="15">
        <v>1.82</v>
      </c>
      <c r="E24" s="15">
        <v>0.695</v>
      </c>
      <c r="F24" s="16" t="s">
        <v>16</v>
      </c>
      <c r="G24" s="16" t="s">
        <v>16</v>
      </c>
      <c r="H24" s="16" t="s">
        <v>16</v>
      </c>
    </row>
    <row r="25" spans="1:8" s="9" customFormat="1" ht="12.75">
      <c r="A25" s="17" t="s">
        <v>30</v>
      </c>
      <c r="B25" s="18">
        <v>0.23</v>
      </c>
      <c r="C25" s="15">
        <v>11.5</v>
      </c>
      <c r="D25" s="19">
        <v>1.82</v>
      </c>
      <c r="E25" s="19">
        <v>0.695</v>
      </c>
      <c r="F25" s="20" t="s">
        <v>16</v>
      </c>
      <c r="G25" s="20" t="s">
        <v>16</v>
      </c>
      <c r="H25" s="20" t="s">
        <v>16</v>
      </c>
    </row>
    <row r="26" spans="1:8" s="9" customFormat="1" ht="12.75">
      <c r="A26" s="245" t="s">
        <v>31</v>
      </c>
      <c r="B26" s="245"/>
      <c r="C26" s="245"/>
      <c r="D26" s="245"/>
      <c r="E26" s="245"/>
      <c r="F26" s="245"/>
      <c r="G26" s="245"/>
      <c r="H26" s="245"/>
    </row>
    <row r="27" spans="1:8" s="9" customFormat="1" ht="42.75" customHeight="1">
      <c r="A27" s="7" t="s">
        <v>3</v>
      </c>
      <c r="B27" s="247" t="s">
        <v>32</v>
      </c>
      <c r="C27" s="247"/>
      <c r="D27" s="8" t="s">
        <v>33</v>
      </c>
      <c r="E27" s="8" t="s">
        <v>6</v>
      </c>
      <c r="F27" s="8" t="s">
        <v>7</v>
      </c>
      <c r="G27" s="8" t="s">
        <v>8</v>
      </c>
      <c r="H27" s="8" t="s">
        <v>9</v>
      </c>
    </row>
    <row r="28" spans="1:8" s="9" customFormat="1" ht="17.25" customHeight="1">
      <c r="A28" s="10" t="s">
        <v>34</v>
      </c>
      <c r="B28" s="21" t="s">
        <v>35</v>
      </c>
      <c r="C28" s="12" t="s">
        <v>36</v>
      </c>
      <c r="D28" s="12" t="s">
        <v>37</v>
      </c>
      <c r="E28" s="12" t="s">
        <v>37</v>
      </c>
      <c r="F28" s="11" t="s">
        <v>11</v>
      </c>
      <c r="G28" s="11" t="s">
        <v>11</v>
      </c>
      <c r="H28" s="11" t="s">
        <v>11</v>
      </c>
    </row>
    <row r="29" spans="1:8" s="22" customFormat="1" ht="12.75">
      <c r="A29" s="13" t="s">
        <v>38</v>
      </c>
      <c r="B29" s="15">
        <v>0.25</v>
      </c>
      <c r="C29" s="15">
        <v>12</v>
      </c>
      <c r="D29" s="15">
        <v>1.91</v>
      </c>
      <c r="E29" s="19" t="s">
        <v>16</v>
      </c>
      <c r="F29" s="19" t="s">
        <v>16</v>
      </c>
      <c r="G29" s="19" t="s">
        <v>16</v>
      </c>
      <c r="H29" s="19" t="s">
        <v>16</v>
      </c>
    </row>
    <row r="30" spans="1:8" s="9" customFormat="1" ht="15" customHeight="1">
      <c r="A30" s="17" t="s">
        <v>39</v>
      </c>
      <c r="B30" s="19">
        <v>0.25</v>
      </c>
      <c r="C30" s="15">
        <v>12</v>
      </c>
      <c r="D30" s="19">
        <v>1.91</v>
      </c>
      <c r="E30" s="19" t="s">
        <v>16</v>
      </c>
      <c r="F30" s="19" t="s">
        <v>16</v>
      </c>
      <c r="G30" s="19" t="s">
        <v>16</v>
      </c>
      <c r="H30" s="19" t="s">
        <v>16</v>
      </c>
    </row>
    <row r="31" spans="1:8" ht="12.75">
      <c r="A31" s="13" t="s">
        <v>40</v>
      </c>
      <c r="B31" s="15">
        <v>0.25</v>
      </c>
      <c r="C31" s="15">
        <v>12</v>
      </c>
      <c r="D31" s="15">
        <v>1.91</v>
      </c>
      <c r="E31" s="19" t="s">
        <v>16</v>
      </c>
      <c r="F31" s="19" t="s">
        <v>16</v>
      </c>
      <c r="G31" s="19" t="s">
        <v>16</v>
      </c>
      <c r="H31" s="19" t="s">
        <v>16</v>
      </c>
    </row>
    <row r="32" spans="1:8" ht="12.75">
      <c r="A32" s="17" t="s">
        <v>41</v>
      </c>
      <c r="B32" s="19">
        <v>0.25</v>
      </c>
      <c r="C32" s="15">
        <v>12</v>
      </c>
      <c r="D32" s="19">
        <v>1.91</v>
      </c>
      <c r="E32" s="19" t="s">
        <v>16</v>
      </c>
      <c r="F32" s="19" t="s">
        <v>16</v>
      </c>
      <c r="G32" s="19" t="s">
        <v>16</v>
      </c>
      <c r="H32" s="19" t="s">
        <v>16</v>
      </c>
    </row>
    <row r="33" spans="1:8" ht="12.75">
      <c r="A33" s="13" t="s">
        <v>42</v>
      </c>
      <c r="B33" s="15">
        <v>0.32</v>
      </c>
      <c r="C33" s="15">
        <v>15.36</v>
      </c>
      <c r="D33" s="15">
        <v>2.385</v>
      </c>
      <c r="E33" s="19" t="s">
        <v>16</v>
      </c>
      <c r="F33" s="19" t="s">
        <v>16</v>
      </c>
      <c r="G33" s="19" t="s">
        <v>16</v>
      </c>
      <c r="H33" s="19" t="s">
        <v>16</v>
      </c>
    </row>
    <row r="34" spans="1:8" ht="12.75">
      <c r="A34" s="17" t="s">
        <v>43</v>
      </c>
      <c r="B34" s="19">
        <v>0.32</v>
      </c>
      <c r="C34" s="15">
        <v>15.36</v>
      </c>
      <c r="D34" s="19">
        <v>2.385</v>
      </c>
      <c r="E34" s="19" t="s">
        <v>16</v>
      </c>
      <c r="F34" s="19" t="s">
        <v>16</v>
      </c>
      <c r="G34" s="19" t="s">
        <v>16</v>
      </c>
      <c r="H34" s="19" t="s">
        <v>16</v>
      </c>
    </row>
    <row r="35" spans="1:8" ht="12.75">
      <c r="A35" s="13" t="s">
        <v>44</v>
      </c>
      <c r="B35" s="15">
        <v>0.32</v>
      </c>
      <c r="C35" s="15">
        <v>15.36</v>
      </c>
      <c r="D35" s="15">
        <v>2.385</v>
      </c>
      <c r="E35" s="19" t="s">
        <v>16</v>
      </c>
      <c r="F35" s="19" t="s">
        <v>16</v>
      </c>
      <c r="G35" s="19" t="s">
        <v>16</v>
      </c>
      <c r="H35" s="19" t="s">
        <v>16</v>
      </c>
    </row>
    <row r="36" spans="1:8" ht="12.75">
      <c r="A36" s="17" t="s">
        <v>45</v>
      </c>
      <c r="B36" s="19">
        <v>0.32</v>
      </c>
      <c r="C36" s="15">
        <v>15.36</v>
      </c>
      <c r="D36" s="19">
        <v>2.385</v>
      </c>
      <c r="E36" s="19" t="s">
        <v>16</v>
      </c>
      <c r="F36" s="19" t="s">
        <v>16</v>
      </c>
      <c r="G36" s="19" t="s">
        <v>16</v>
      </c>
      <c r="H36" s="19" t="s">
        <v>16</v>
      </c>
    </row>
    <row r="37" spans="1:8" ht="12.75">
      <c r="A37" s="13" t="s">
        <v>46</v>
      </c>
      <c r="B37" s="15">
        <v>0.32</v>
      </c>
      <c r="C37" s="15">
        <v>15.36</v>
      </c>
      <c r="D37" s="15">
        <v>2.385</v>
      </c>
      <c r="E37" s="19" t="s">
        <v>16</v>
      </c>
      <c r="F37" s="19" t="s">
        <v>16</v>
      </c>
      <c r="G37" s="19" t="s">
        <v>16</v>
      </c>
      <c r="H37" s="19" t="s">
        <v>16</v>
      </c>
    </row>
    <row r="38" spans="1:8" ht="12.75">
      <c r="A38" s="17" t="s">
        <v>47</v>
      </c>
      <c r="B38" s="19">
        <v>0.32</v>
      </c>
      <c r="C38" s="15">
        <v>15.36</v>
      </c>
      <c r="D38" s="19">
        <v>2.385</v>
      </c>
      <c r="E38" s="19" t="s">
        <v>16</v>
      </c>
      <c r="F38" s="19" t="s">
        <v>16</v>
      </c>
      <c r="G38" s="19" t="s">
        <v>16</v>
      </c>
      <c r="H38" s="19" t="s">
        <v>16</v>
      </c>
    </row>
    <row r="39" spans="1:8" ht="12.75">
      <c r="A39" s="13" t="s">
        <v>48</v>
      </c>
      <c r="B39" s="15">
        <v>0.32</v>
      </c>
      <c r="C39" s="15">
        <v>15.36</v>
      </c>
      <c r="D39" s="15">
        <v>2.385</v>
      </c>
      <c r="E39" s="19" t="s">
        <v>16</v>
      </c>
      <c r="F39" s="19" t="s">
        <v>16</v>
      </c>
      <c r="G39" s="19" t="s">
        <v>16</v>
      </c>
      <c r="H39" s="19" t="s">
        <v>16</v>
      </c>
    </row>
    <row r="40" spans="1:8" ht="12.75">
      <c r="A40" s="17" t="s">
        <v>49</v>
      </c>
      <c r="B40" s="19">
        <v>0.32</v>
      </c>
      <c r="C40" s="15">
        <v>15.36</v>
      </c>
      <c r="D40" s="19">
        <v>2.385</v>
      </c>
      <c r="E40" s="19" t="s">
        <v>16</v>
      </c>
      <c r="F40" s="19" t="s">
        <v>16</v>
      </c>
      <c r="G40" s="19" t="s">
        <v>16</v>
      </c>
      <c r="H40" s="19" t="s">
        <v>16</v>
      </c>
    </row>
    <row r="41" spans="1:8" ht="12.75">
      <c r="A41" s="13" t="s">
        <v>50</v>
      </c>
      <c r="B41" s="15">
        <v>0.4</v>
      </c>
      <c r="C41" s="15">
        <v>19.200000000000003</v>
      </c>
      <c r="D41" s="15">
        <v>2.63</v>
      </c>
      <c r="E41" s="19" t="s">
        <v>16</v>
      </c>
      <c r="F41" s="19" t="s">
        <v>16</v>
      </c>
      <c r="G41" s="19" t="s">
        <v>16</v>
      </c>
      <c r="H41" s="19" t="s">
        <v>16</v>
      </c>
    </row>
    <row r="42" spans="1:8" ht="12.75">
      <c r="A42" s="17" t="s">
        <v>51</v>
      </c>
      <c r="B42" s="19">
        <v>0.4</v>
      </c>
      <c r="C42" s="15">
        <v>19.200000000000003</v>
      </c>
      <c r="D42" s="19">
        <v>2.63</v>
      </c>
      <c r="E42" s="19" t="s">
        <v>16</v>
      </c>
      <c r="F42" s="19" t="s">
        <v>16</v>
      </c>
      <c r="G42" s="19" t="s">
        <v>16</v>
      </c>
      <c r="H42" s="19" t="s">
        <v>16</v>
      </c>
    </row>
    <row r="43" spans="1:8" ht="12.75">
      <c r="A43" s="13" t="s">
        <v>52</v>
      </c>
      <c r="B43" s="15">
        <v>0.4</v>
      </c>
      <c r="C43" s="15">
        <v>19.200000000000003</v>
      </c>
      <c r="D43" s="15">
        <v>2.63</v>
      </c>
      <c r="E43" s="19" t="s">
        <v>16</v>
      </c>
      <c r="F43" s="19" t="s">
        <v>16</v>
      </c>
      <c r="G43" s="19" t="s">
        <v>16</v>
      </c>
      <c r="H43" s="19" t="s">
        <v>16</v>
      </c>
    </row>
    <row r="44" spans="1:8" ht="12.75">
      <c r="A44" s="17" t="s">
        <v>53</v>
      </c>
      <c r="B44" s="19">
        <v>0.33</v>
      </c>
      <c r="C44" s="15">
        <v>15.84</v>
      </c>
      <c r="D44" s="19">
        <v>2.385</v>
      </c>
      <c r="E44" s="19" t="s">
        <v>16</v>
      </c>
      <c r="F44" s="19" t="s">
        <v>16</v>
      </c>
      <c r="G44" s="19" t="s">
        <v>16</v>
      </c>
      <c r="H44" s="19" t="s">
        <v>16</v>
      </c>
    </row>
    <row r="45" spans="1:8" ht="12.75">
      <c r="A45" s="13" t="s">
        <v>54</v>
      </c>
      <c r="B45" s="15">
        <v>0.33</v>
      </c>
      <c r="C45" s="15">
        <v>15.84</v>
      </c>
      <c r="D45" s="15">
        <v>2.385</v>
      </c>
      <c r="E45" s="19" t="s">
        <v>16</v>
      </c>
      <c r="F45" s="19" t="s">
        <v>16</v>
      </c>
      <c r="G45" s="19" t="s">
        <v>16</v>
      </c>
      <c r="H45" s="19" t="s">
        <v>16</v>
      </c>
    </row>
    <row r="46" spans="1:8" ht="12.75">
      <c r="A46" s="17" t="s">
        <v>55</v>
      </c>
      <c r="B46" s="19">
        <v>0.33</v>
      </c>
      <c r="C46" s="15">
        <v>15.84</v>
      </c>
      <c r="D46" s="19">
        <v>2.385</v>
      </c>
      <c r="E46" s="19" t="s">
        <v>16</v>
      </c>
      <c r="F46" s="19" t="s">
        <v>16</v>
      </c>
      <c r="G46" s="19" t="s">
        <v>16</v>
      </c>
      <c r="H46" s="19" t="s">
        <v>16</v>
      </c>
    </row>
    <row r="47" spans="1:8" ht="12.75">
      <c r="A47" s="13" t="s">
        <v>56</v>
      </c>
      <c r="B47" s="15">
        <v>0.33</v>
      </c>
      <c r="C47" s="15">
        <v>15.84</v>
      </c>
      <c r="D47" s="15">
        <v>2.385</v>
      </c>
      <c r="E47" s="19" t="s">
        <v>16</v>
      </c>
      <c r="F47" s="19" t="s">
        <v>16</v>
      </c>
      <c r="G47" s="19" t="s">
        <v>16</v>
      </c>
      <c r="H47" s="19" t="s">
        <v>16</v>
      </c>
    </row>
    <row r="48" spans="1:8" ht="12.75">
      <c r="A48" s="17" t="s">
        <v>57</v>
      </c>
      <c r="B48" s="19">
        <v>0.33</v>
      </c>
      <c r="C48" s="15">
        <v>15.84</v>
      </c>
      <c r="D48" s="19">
        <v>2.385</v>
      </c>
      <c r="E48" s="19" t="s">
        <v>16</v>
      </c>
      <c r="F48" s="19" t="s">
        <v>16</v>
      </c>
      <c r="G48" s="19" t="s">
        <v>16</v>
      </c>
      <c r="H48" s="19" t="s">
        <v>16</v>
      </c>
    </row>
    <row r="49" spans="1:8" ht="12.75">
      <c r="A49" s="13" t="s">
        <v>58</v>
      </c>
      <c r="B49" s="15">
        <v>0.32</v>
      </c>
      <c r="C49" s="15">
        <v>15.36</v>
      </c>
      <c r="D49" s="15">
        <v>2.385</v>
      </c>
      <c r="E49" s="19" t="s">
        <v>16</v>
      </c>
      <c r="F49" s="19" t="s">
        <v>16</v>
      </c>
      <c r="G49" s="19" t="s">
        <v>16</v>
      </c>
      <c r="H49" s="19" t="s">
        <v>16</v>
      </c>
    </row>
    <row r="50" spans="1:8" ht="12.75">
      <c r="A50" s="17" t="s">
        <v>59</v>
      </c>
      <c r="B50" s="19">
        <v>0.33</v>
      </c>
      <c r="C50" s="15">
        <v>15.84</v>
      </c>
      <c r="D50" s="19">
        <v>2.385</v>
      </c>
      <c r="E50" s="19" t="s">
        <v>16</v>
      </c>
      <c r="F50" s="19" t="s">
        <v>16</v>
      </c>
      <c r="G50" s="19" t="s">
        <v>16</v>
      </c>
      <c r="H50" s="19" t="s">
        <v>16</v>
      </c>
    </row>
    <row r="51" spans="1:8" ht="12.75">
      <c r="A51" s="13" t="s">
        <v>60</v>
      </c>
      <c r="B51" s="15">
        <v>0.33</v>
      </c>
      <c r="C51" s="15">
        <v>15.84</v>
      </c>
      <c r="D51" s="15">
        <v>2.385</v>
      </c>
      <c r="E51" s="19" t="s">
        <v>16</v>
      </c>
      <c r="F51" s="19" t="s">
        <v>16</v>
      </c>
      <c r="G51" s="19" t="s">
        <v>16</v>
      </c>
      <c r="H51" s="19" t="s">
        <v>16</v>
      </c>
    </row>
    <row r="52" spans="1:8" ht="12.75">
      <c r="A52" s="23" t="s">
        <v>61</v>
      </c>
      <c r="B52" s="19">
        <v>0.33</v>
      </c>
      <c r="C52" s="15">
        <v>15.84</v>
      </c>
      <c r="D52" s="19">
        <v>2.385</v>
      </c>
      <c r="E52" s="19" t="s">
        <v>16</v>
      </c>
      <c r="F52" s="19" t="s">
        <v>16</v>
      </c>
      <c r="G52" s="19" t="s">
        <v>16</v>
      </c>
      <c r="H52" s="19" t="s">
        <v>16</v>
      </c>
    </row>
    <row r="53" spans="1:8" ht="12.75">
      <c r="A53" s="24" t="s">
        <v>62</v>
      </c>
      <c r="B53" s="15">
        <v>0.33</v>
      </c>
      <c r="C53" s="15">
        <v>15.84</v>
      </c>
      <c r="D53" s="15">
        <v>2.385</v>
      </c>
      <c r="E53" s="19" t="s">
        <v>16</v>
      </c>
      <c r="F53" s="19" t="s">
        <v>16</v>
      </c>
      <c r="G53" s="19" t="s">
        <v>16</v>
      </c>
      <c r="H53" s="19" t="s">
        <v>16</v>
      </c>
    </row>
    <row r="54" spans="1:8" ht="12.75">
      <c r="A54" s="23" t="s">
        <v>63</v>
      </c>
      <c r="B54" s="19">
        <v>0.33</v>
      </c>
      <c r="C54" s="15">
        <v>15.84</v>
      </c>
      <c r="D54" s="19">
        <v>2.385</v>
      </c>
      <c r="E54" s="19" t="s">
        <v>16</v>
      </c>
      <c r="F54" s="19" t="s">
        <v>16</v>
      </c>
      <c r="G54" s="19" t="s">
        <v>16</v>
      </c>
      <c r="H54" s="19" t="s">
        <v>16</v>
      </c>
    </row>
    <row r="55" spans="1:8" ht="12.75">
      <c r="A55" s="24" t="s">
        <v>64</v>
      </c>
      <c r="B55" s="15">
        <v>0.33</v>
      </c>
      <c r="C55" s="15">
        <v>15.84</v>
      </c>
      <c r="D55" s="15">
        <v>2.385</v>
      </c>
      <c r="E55" s="19" t="s">
        <v>16</v>
      </c>
      <c r="F55" s="19" t="s">
        <v>16</v>
      </c>
      <c r="G55" s="19" t="s">
        <v>16</v>
      </c>
      <c r="H55" s="19" t="s">
        <v>16</v>
      </c>
    </row>
    <row r="56" spans="1:8" ht="12.75">
      <c r="A56" s="23" t="s">
        <v>65</v>
      </c>
      <c r="B56" s="19">
        <v>0.32</v>
      </c>
      <c r="C56" s="15">
        <v>15.36</v>
      </c>
      <c r="D56" s="19">
        <v>2.385</v>
      </c>
      <c r="E56" s="19" t="s">
        <v>16</v>
      </c>
      <c r="F56" s="19" t="s">
        <v>16</v>
      </c>
      <c r="G56" s="19" t="s">
        <v>16</v>
      </c>
      <c r="H56" s="19" t="s">
        <v>16</v>
      </c>
    </row>
    <row r="57" spans="1:8" ht="12.75">
      <c r="A57" s="24" t="s">
        <v>66</v>
      </c>
      <c r="B57" s="15">
        <v>0.32</v>
      </c>
      <c r="C57" s="15">
        <v>15.36</v>
      </c>
      <c r="D57" s="15">
        <v>2.385</v>
      </c>
      <c r="E57" s="19" t="s">
        <v>16</v>
      </c>
      <c r="F57" s="19" t="s">
        <v>16</v>
      </c>
      <c r="G57" s="19" t="s">
        <v>16</v>
      </c>
      <c r="H57" s="19" t="s">
        <v>16</v>
      </c>
    </row>
    <row r="58" spans="1:8" ht="12.75">
      <c r="A58" s="23" t="s">
        <v>67</v>
      </c>
      <c r="B58" s="19">
        <v>0.32</v>
      </c>
      <c r="C58" s="15">
        <v>15.36</v>
      </c>
      <c r="D58" s="19">
        <v>2.385</v>
      </c>
      <c r="E58" s="19" t="s">
        <v>16</v>
      </c>
      <c r="F58" s="19" t="s">
        <v>16</v>
      </c>
      <c r="G58" s="19" t="s">
        <v>16</v>
      </c>
      <c r="H58" s="19" t="s">
        <v>16</v>
      </c>
    </row>
    <row r="59" spans="1:8" ht="12.75">
      <c r="A59" s="24" t="s">
        <v>68</v>
      </c>
      <c r="B59" s="15">
        <v>0.32</v>
      </c>
      <c r="C59" s="15">
        <v>15.36</v>
      </c>
      <c r="D59" s="15">
        <v>2.385</v>
      </c>
      <c r="E59" s="19" t="s">
        <v>16</v>
      </c>
      <c r="F59" s="19" t="s">
        <v>16</v>
      </c>
      <c r="G59" s="19" t="s">
        <v>16</v>
      </c>
      <c r="H59" s="19" t="s">
        <v>16</v>
      </c>
    </row>
    <row r="60" spans="1:8" ht="12.75">
      <c r="A60" s="23" t="s">
        <v>69</v>
      </c>
      <c r="B60" s="19">
        <v>0.32</v>
      </c>
      <c r="C60" s="15">
        <v>15.36</v>
      </c>
      <c r="D60" s="19">
        <v>2.385</v>
      </c>
      <c r="E60" s="19" t="s">
        <v>16</v>
      </c>
      <c r="F60" s="19" t="s">
        <v>16</v>
      </c>
      <c r="G60" s="19" t="s">
        <v>16</v>
      </c>
      <c r="H60" s="19" t="s">
        <v>16</v>
      </c>
    </row>
    <row r="61" spans="1:8" ht="12.75">
      <c r="A61" s="24" t="s">
        <v>70</v>
      </c>
      <c r="B61" s="15">
        <v>0.32</v>
      </c>
      <c r="C61" s="15">
        <v>15.36</v>
      </c>
      <c r="D61" s="15">
        <v>2.385</v>
      </c>
      <c r="E61" s="19" t="s">
        <v>16</v>
      </c>
      <c r="F61" s="19" t="s">
        <v>16</v>
      </c>
      <c r="G61" s="19" t="s">
        <v>16</v>
      </c>
      <c r="H61" s="19" t="s">
        <v>16</v>
      </c>
    </row>
    <row r="62" spans="1:8" ht="12.75">
      <c r="A62" s="23" t="s">
        <v>71</v>
      </c>
      <c r="B62" s="19">
        <v>0.32</v>
      </c>
      <c r="C62" s="15">
        <v>15.36</v>
      </c>
      <c r="D62" s="19">
        <v>2.385</v>
      </c>
      <c r="E62" s="19" t="s">
        <v>16</v>
      </c>
      <c r="F62" s="19" t="s">
        <v>16</v>
      </c>
      <c r="G62" s="19" t="s">
        <v>16</v>
      </c>
      <c r="H62" s="19" t="s">
        <v>16</v>
      </c>
    </row>
    <row r="63" spans="1:8" ht="12.75">
      <c r="A63" s="24" t="s">
        <v>72</v>
      </c>
      <c r="B63" s="15">
        <v>0.32</v>
      </c>
      <c r="C63" s="15">
        <v>15.36</v>
      </c>
      <c r="D63" s="15">
        <v>2.385</v>
      </c>
      <c r="E63" s="19" t="s">
        <v>16</v>
      </c>
      <c r="F63" s="19" t="s">
        <v>16</v>
      </c>
      <c r="G63" s="19" t="s">
        <v>16</v>
      </c>
      <c r="H63" s="19" t="s">
        <v>16</v>
      </c>
    </row>
    <row r="64" spans="1:8" ht="12.75">
      <c r="A64" s="23" t="s">
        <v>73</v>
      </c>
      <c r="B64" s="19">
        <v>0.32</v>
      </c>
      <c r="C64" s="15">
        <v>15.36</v>
      </c>
      <c r="D64" s="19">
        <v>2.385</v>
      </c>
      <c r="E64" s="19" t="s">
        <v>16</v>
      </c>
      <c r="F64" s="19" t="s">
        <v>16</v>
      </c>
      <c r="G64" s="19" t="s">
        <v>16</v>
      </c>
      <c r="H64" s="19" t="s">
        <v>16</v>
      </c>
    </row>
    <row r="65" spans="1:8" ht="12.75">
      <c r="A65" s="24" t="s">
        <v>74</v>
      </c>
      <c r="B65" s="15">
        <v>0.32</v>
      </c>
      <c r="C65" s="15">
        <v>15.36</v>
      </c>
      <c r="D65" s="15">
        <v>2.385</v>
      </c>
      <c r="E65" s="19" t="s">
        <v>16</v>
      </c>
      <c r="F65" s="19" t="s">
        <v>16</v>
      </c>
      <c r="G65" s="19" t="s">
        <v>16</v>
      </c>
      <c r="H65" s="19" t="s">
        <v>16</v>
      </c>
    </row>
    <row r="66" spans="1:8" ht="12.75">
      <c r="A66" s="23" t="s">
        <v>75</v>
      </c>
      <c r="B66" s="19">
        <v>0.32</v>
      </c>
      <c r="C66" s="15">
        <v>15.36</v>
      </c>
      <c r="D66" s="19">
        <v>2.385</v>
      </c>
      <c r="E66" s="19" t="s">
        <v>16</v>
      </c>
      <c r="F66" s="19" t="s">
        <v>16</v>
      </c>
      <c r="G66" s="19" t="s">
        <v>16</v>
      </c>
      <c r="H66" s="19" t="s">
        <v>16</v>
      </c>
    </row>
    <row r="67" spans="1:8" ht="12.75">
      <c r="A67" s="24" t="s">
        <v>76</v>
      </c>
      <c r="B67" s="15">
        <v>0.32</v>
      </c>
      <c r="C67" s="15">
        <v>15.36</v>
      </c>
      <c r="D67" s="15">
        <v>2.385</v>
      </c>
      <c r="E67" s="19" t="s">
        <v>16</v>
      </c>
      <c r="F67" s="19" t="s">
        <v>16</v>
      </c>
      <c r="G67" s="19" t="s">
        <v>16</v>
      </c>
      <c r="H67" s="19" t="s">
        <v>16</v>
      </c>
    </row>
    <row r="68" spans="1:8" ht="12.75">
      <c r="A68" s="23" t="s">
        <v>77</v>
      </c>
      <c r="B68" s="19">
        <v>0.32</v>
      </c>
      <c r="C68" s="15">
        <v>15.36</v>
      </c>
      <c r="D68" s="19">
        <v>2.385</v>
      </c>
      <c r="E68" s="19" t="s">
        <v>16</v>
      </c>
      <c r="F68" s="19" t="s">
        <v>16</v>
      </c>
      <c r="G68" s="19" t="s">
        <v>16</v>
      </c>
      <c r="H68" s="19" t="s">
        <v>16</v>
      </c>
    </row>
    <row r="69" spans="1:8" ht="12.75">
      <c r="A69" s="24" t="s">
        <v>78</v>
      </c>
      <c r="B69" s="15">
        <v>0.32</v>
      </c>
      <c r="C69" s="15">
        <v>15.36</v>
      </c>
      <c r="D69" s="15">
        <v>2.385</v>
      </c>
      <c r="E69" s="19" t="s">
        <v>16</v>
      </c>
      <c r="F69" s="19" t="s">
        <v>16</v>
      </c>
      <c r="G69" s="19" t="s">
        <v>16</v>
      </c>
      <c r="H69" s="19" t="s">
        <v>16</v>
      </c>
    </row>
    <row r="70" spans="1:8" ht="12.75">
      <c r="A70" s="248" t="s">
        <v>79</v>
      </c>
      <c r="B70" s="248"/>
      <c r="C70" s="248"/>
      <c r="D70" s="248"/>
      <c r="E70" s="248"/>
      <c r="F70" s="248"/>
      <c r="G70" s="248"/>
      <c r="H70" s="248"/>
    </row>
    <row r="71" spans="1:8" ht="45" customHeight="1">
      <c r="A71" s="7" t="s">
        <v>3</v>
      </c>
      <c r="B71" s="247" t="s">
        <v>4</v>
      </c>
      <c r="C71" s="247"/>
      <c r="D71" s="8" t="s">
        <v>5</v>
      </c>
      <c r="E71" s="8" t="s">
        <v>6</v>
      </c>
      <c r="F71" s="8" t="s">
        <v>7</v>
      </c>
      <c r="G71" s="8" t="s">
        <v>8</v>
      </c>
      <c r="H71" s="8" t="s">
        <v>9</v>
      </c>
    </row>
    <row r="72" spans="1:8" ht="15.75" customHeight="1">
      <c r="A72" s="10" t="s">
        <v>80</v>
      </c>
      <c r="B72" s="11" t="s">
        <v>11</v>
      </c>
      <c r="C72" s="12" t="s">
        <v>12</v>
      </c>
      <c r="D72" s="12" t="s">
        <v>81</v>
      </c>
      <c r="E72" s="12" t="s">
        <v>81</v>
      </c>
      <c r="F72" s="11" t="s">
        <v>11</v>
      </c>
      <c r="G72" s="11" t="s">
        <v>11</v>
      </c>
      <c r="H72" s="11" t="s">
        <v>11</v>
      </c>
    </row>
    <row r="73" spans="1:16" ht="12.75">
      <c r="A73" s="24" t="s">
        <v>82</v>
      </c>
      <c r="B73" s="14">
        <v>0.27</v>
      </c>
      <c r="C73" s="15">
        <v>13.5</v>
      </c>
      <c r="D73" s="15" t="s">
        <v>16</v>
      </c>
      <c r="E73" s="15">
        <v>0.8075</v>
      </c>
      <c r="F73" s="20">
        <v>0.43</v>
      </c>
      <c r="G73" s="20">
        <v>1.4075</v>
      </c>
      <c r="H73" s="20" t="s">
        <v>16</v>
      </c>
      <c r="J73" s="25"/>
      <c r="K73" s="25"/>
      <c r="L73" s="25"/>
      <c r="M73" s="25"/>
      <c r="N73" s="25"/>
      <c r="O73" s="25"/>
      <c r="P73" s="25"/>
    </row>
    <row r="74" spans="1:16" ht="12.75">
      <c r="A74" s="23" t="s">
        <v>83</v>
      </c>
      <c r="B74" s="18">
        <v>0.3</v>
      </c>
      <c r="C74" s="15">
        <v>15</v>
      </c>
      <c r="D74" s="19">
        <v>2.2725</v>
      </c>
      <c r="E74" s="19">
        <v>0.8075</v>
      </c>
      <c r="F74" s="20" t="s">
        <v>16</v>
      </c>
      <c r="G74" s="20" t="s">
        <v>16</v>
      </c>
      <c r="H74" s="20">
        <v>0.16</v>
      </c>
      <c r="J74" s="25"/>
      <c r="K74" s="25"/>
      <c r="L74" s="25"/>
      <c r="M74" s="25"/>
      <c r="N74" s="25"/>
      <c r="O74" s="25"/>
      <c r="P74" s="25"/>
    </row>
    <row r="75" spans="1:16" ht="12.75">
      <c r="A75" s="24" t="s">
        <v>84</v>
      </c>
      <c r="B75" s="14">
        <v>0.3</v>
      </c>
      <c r="C75" s="15">
        <v>15</v>
      </c>
      <c r="D75" s="15">
        <v>2.2725</v>
      </c>
      <c r="E75" s="15">
        <v>0.8075</v>
      </c>
      <c r="F75" s="20" t="s">
        <v>16</v>
      </c>
      <c r="G75" s="20" t="s">
        <v>16</v>
      </c>
      <c r="H75" s="20" t="s">
        <v>16</v>
      </c>
      <c r="J75" s="25"/>
      <c r="K75" s="25"/>
      <c r="L75" s="25"/>
      <c r="M75" s="25"/>
      <c r="N75" s="25"/>
      <c r="O75" s="25"/>
      <c r="P75" s="25"/>
    </row>
    <row r="76" spans="1:16" ht="12.75">
      <c r="A76" s="23" t="s">
        <v>85</v>
      </c>
      <c r="B76" s="18">
        <v>0.32</v>
      </c>
      <c r="C76" s="15">
        <v>16</v>
      </c>
      <c r="D76" s="19">
        <v>2.2725</v>
      </c>
      <c r="E76" s="19">
        <v>0.8475</v>
      </c>
      <c r="F76" s="20" t="s">
        <v>16</v>
      </c>
      <c r="G76" s="20" t="s">
        <v>16</v>
      </c>
      <c r="H76" s="20" t="s">
        <v>16</v>
      </c>
      <c r="J76" s="25"/>
      <c r="K76" s="25"/>
      <c r="L76" s="25"/>
      <c r="M76" s="25"/>
      <c r="N76" s="25"/>
      <c r="O76" s="25"/>
      <c r="P76" s="25"/>
    </row>
    <row r="77" spans="1:8" ht="12.75">
      <c r="A77" s="245" t="s">
        <v>31</v>
      </c>
      <c r="B77" s="245"/>
      <c r="C77" s="245"/>
      <c r="D77" s="245"/>
      <c r="E77" s="245"/>
      <c r="F77" s="245"/>
      <c r="G77" s="245"/>
      <c r="H77" s="245"/>
    </row>
    <row r="78" spans="1:8" ht="12.75">
      <c r="A78" s="26"/>
      <c r="B78" s="27"/>
      <c r="C78" s="27"/>
      <c r="D78" s="27"/>
      <c r="E78" s="27"/>
      <c r="F78" s="28"/>
      <c r="G78" s="28"/>
      <c r="H78" s="28"/>
    </row>
    <row r="79" spans="1:8" ht="17.25" customHeight="1">
      <c r="A79" s="29" t="s">
        <v>86</v>
      </c>
      <c r="B79" s="30"/>
      <c r="C79" s="30"/>
      <c r="D79" s="30"/>
      <c r="E79" s="30"/>
      <c r="F79" s="30"/>
      <c r="G79" s="30"/>
      <c r="H79" s="30"/>
    </row>
    <row r="80" spans="6:8" ht="12.75">
      <c r="F80" s="28"/>
      <c r="G80" s="28"/>
      <c r="H80" s="28"/>
    </row>
    <row r="81" spans="6:8" ht="12.75">
      <c r="F81" s="6"/>
      <c r="G81" s="6"/>
      <c r="H81" s="6"/>
    </row>
  </sheetData>
  <sheetProtection selectLockedCells="1" selectUnlockedCells="1"/>
  <mergeCells count="7">
    <mergeCell ref="A77:H77"/>
    <mergeCell ref="B7:C7"/>
    <mergeCell ref="B8:C8"/>
    <mergeCell ref="A26:H26"/>
    <mergeCell ref="B27:C27"/>
    <mergeCell ref="A70:H70"/>
    <mergeCell ref="B71:C7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G83"/>
  <sheetViews>
    <sheetView zoomScale="85" zoomScaleNormal="85" zoomScalePageLayoutView="0" workbookViewId="0" topLeftCell="A7">
      <selection activeCell="A74" sqref="A74:G74"/>
    </sheetView>
  </sheetViews>
  <sheetFormatPr defaultColWidth="9.140625" defaultRowHeight="12.75"/>
  <cols>
    <col min="1" max="1" width="28.00390625" style="0" customWidth="1"/>
    <col min="2" max="3" width="11.140625" style="0" customWidth="1"/>
    <col min="4" max="4" width="14.00390625" style="0" customWidth="1"/>
    <col min="5" max="5" width="9.57421875" style="0" customWidth="1"/>
    <col min="6" max="6" width="11.140625" style="0" customWidth="1"/>
    <col min="7" max="7" width="13.7109375" style="0" customWidth="1"/>
  </cols>
  <sheetData>
    <row r="2" ht="12.75">
      <c r="G2" s="2" t="s">
        <v>0</v>
      </c>
    </row>
    <row r="3" ht="12.75">
      <c r="G3" s="3" t="s">
        <v>1</v>
      </c>
    </row>
    <row r="7" spans="1:7" ht="16.5" customHeight="1">
      <c r="A7" s="31" t="s">
        <v>87</v>
      </c>
      <c r="B7" s="31"/>
      <c r="C7" s="31"/>
      <c r="D7" s="31"/>
      <c r="E7" s="31"/>
      <c r="F7" s="31"/>
      <c r="G7" s="31"/>
    </row>
    <row r="10" spans="2:6" ht="44.25" customHeight="1">
      <c r="B10" s="255"/>
      <c r="C10" s="255"/>
      <c r="E10" s="255"/>
      <c r="F10" s="255"/>
    </row>
    <row r="11" spans="1:7" ht="57.75" customHeight="1">
      <c r="A11" s="7" t="s">
        <v>3</v>
      </c>
      <c r="B11" s="253" t="s">
        <v>88</v>
      </c>
      <c r="C11" s="253"/>
      <c r="D11" s="32" t="s">
        <v>89</v>
      </c>
      <c r="E11" s="253" t="s">
        <v>90</v>
      </c>
      <c r="F11" s="253"/>
      <c r="G11" s="32" t="s">
        <v>91</v>
      </c>
    </row>
    <row r="12" spans="1:7" ht="12.75">
      <c r="A12" s="10" t="s">
        <v>10</v>
      </c>
      <c r="B12" s="33" t="s">
        <v>92</v>
      </c>
      <c r="C12" s="33" t="s">
        <v>93</v>
      </c>
      <c r="D12" s="33" t="s">
        <v>92</v>
      </c>
      <c r="E12" s="34" t="s">
        <v>94</v>
      </c>
      <c r="F12" s="34" t="s">
        <v>95</v>
      </c>
      <c r="G12" s="34" t="s">
        <v>94</v>
      </c>
    </row>
    <row r="13" spans="1:7" ht="12.75">
      <c r="A13" s="13" t="s">
        <v>14</v>
      </c>
      <c r="B13" s="19">
        <v>0.3</v>
      </c>
      <c r="C13" s="19">
        <v>17.4</v>
      </c>
      <c r="D13" s="19">
        <v>2.0020000000000002</v>
      </c>
      <c r="E13" s="35">
        <v>0.31</v>
      </c>
      <c r="F13" s="36">
        <v>14.88</v>
      </c>
      <c r="G13" s="36">
        <v>2.0020000000000002</v>
      </c>
    </row>
    <row r="14" spans="1:7" ht="12.75">
      <c r="A14" s="17" t="s">
        <v>15</v>
      </c>
      <c r="B14" s="19">
        <v>0.38</v>
      </c>
      <c r="C14" s="19">
        <v>22.04</v>
      </c>
      <c r="D14" s="19">
        <v>2.49975</v>
      </c>
      <c r="E14" s="35">
        <v>0.4</v>
      </c>
      <c r="F14" s="36">
        <v>19.200000000000003</v>
      </c>
      <c r="G14" s="36">
        <v>2.49975</v>
      </c>
    </row>
    <row r="15" spans="1:7" ht="12.75">
      <c r="A15" s="13" t="s">
        <v>17</v>
      </c>
      <c r="B15" s="19">
        <v>0.39</v>
      </c>
      <c r="C15" s="19">
        <v>22.62</v>
      </c>
      <c r="D15" s="19">
        <v>2.49975</v>
      </c>
      <c r="E15" s="35">
        <v>0.4</v>
      </c>
      <c r="F15" s="36">
        <v>19.200000000000003</v>
      </c>
      <c r="G15" s="36">
        <v>2.49975</v>
      </c>
    </row>
    <row r="16" spans="1:7" ht="12.75">
      <c r="A16" s="17" t="s">
        <v>18</v>
      </c>
      <c r="B16" s="19">
        <v>0.39</v>
      </c>
      <c r="C16" s="19">
        <v>22.62</v>
      </c>
      <c r="D16" s="19">
        <v>2.49975</v>
      </c>
      <c r="E16" s="35">
        <v>0.4</v>
      </c>
      <c r="F16" s="36">
        <v>19.200000000000003</v>
      </c>
      <c r="G16" s="36">
        <v>2.49975</v>
      </c>
    </row>
    <row r="17" spans="1:7" ht="12.75">
      <c r="A17" s="13" t="s">
        <v>19</v>
      </c>
      <c r="B17" s="19">
        <v>0.4</v>
      </c>
      <c r="C17" s="19">
        <v>23.200000000000003</v>
      </c>
      <c r="D17" s="19">
        <v>2.49975</v>
      </c>
      <c r="E17" s="35">
        <v>0.41</v>
      </c>
      <c r="F17" s="36">
        <v>19.68</v>
      </c>
      <c r="G17" s="36">
        <v>2.49975</v>
      </c>
    </row>
    <row r="18" spans="1:7" ht="12.75">
      <c r="A18" s="17" t="s">
        <v>20</v>
      </c>
      <c r="B18" s="19">
        <v>0.4</v>
      </c>
      <c r="C18" s="19">
        <v>23.200000000000003</v>
      </c>
      <c r="D18" s="19">
        <v>2.49975</v>
      </c>
      <c r="E18" s="35">
        <v>0.41</v>
      </c>
      <c r="F18" s="36">
        <v>19.68</v>
      </c>
      <c r="G18" s="36">
        <v>2.49975</v>
      </c>
    </row>
    <row r="19" spans="1:7" ht="12.75">
      <c r="A19" s="13" t="s">
        <v>21</v>
      </c>
      <c r="B19" s="19">
        <v>0.39</v>
      </c>
      <c r="C19" s="19">
        <v>22.62</v>
      </c>
      <c r="D19" s="19">
        <v>2.49975</v>
      </c>
      <c r="E19" s="35">
        <v>0.4</v>
      </c>
      <c r="F19" s="36">
        <v>19.200000000000003</v>
      </c>
      <c r="G19" s="36">
        <v>2.49975</v>
      </c>
    </row>
    <row r="20" spans="1:7" ht="12.75">
      <c r="A20" s="17" t="s">
        <v>22</v>
      </c>
      <c r="B20" s="19">
        <v>0.46</v>
      </c>
      <c r="C20" s="19">
        <v>26.68</v>
      </c>
      <c r="D20" s="19">
        <v>2.6565000000000003</v>
      </c>
      <c r="E20" s="35">
        <v>0.48</v>
      </c>
      <c r="F20" s="36">
        <v>23.04</v>
      </c>
      <c r="G20" s="36">
        <v>2.6565000000000003</v>
      </c>
    </row>
    <row r="21" spans="1:7" ht="12.75">
      <c r="A21" s="13" t="s">
        <v>23</v>
      </c>
      <c r="B21" s="19">
        <v>0.48</v>
      </c>
      <c r="C21" s="19">
        <v>27.84</v>
      </c>
      <c r="D21" s="19">
        <v>2.74725</v>
      </c>
      <c r="E21" s="35">
        <v>0.5</v>
      </c>
      <c r="F21" s="36">
        <v>24</v>
      </c>
      <c r="G21" s="36">
        <v>2.74725</v>
      </c>
    </row>
    <row r="22" spans="1:7" ht="12.75">
      <c r="A22" s="17" t="s">
        <v>24</v>
      </c>
      <c r="B22" s="19">
        <v>0.4</v>
      </c>
      <c r="C22" s="19">
        <v>23.200000000000003</v>
      </c>
      <c r="D22" s="19">
        <v>2.49975</v>
      </c>
      <c r="E22" s="35">
        <v>0.41</v>
      </c>
      <c r="F22" s="36">
        <v>19.68</v>
      </c>
      <c r="G22" s="36">
        <v>2.49975</v>
      </c>
    </row>
    <row r="23" spans="1:7" ht="12.75">
      <c r="A23" s="13" t="s">
        <v>25</v>
      </c>
      <c r="B23" s="19">
        <v>0.4</v>
      </c>
      <c r="C23" s="19">
        <v>23.200000000000003</v>
      </c>
      <c r="D23" s="19">
        <v>2.49975</v>
      </c>
      <c r="E23" s="35">
        <v>0.41</v>
      </c>
      <c r="F23" s="36">
        <v>19.68</v>
      </c>
      <c r="G23" s="36">
        <v>2.49975</v>
      </c>
    </row>
    <row r="24" spans="1:7" ht="12.75">
      <c r="A24" s="17" t="s">
        <v>26</v>
      </c>
      <c r="B24" s="19">
        <v>0.4</v>
      </c>
      <c r="C24" s="19">
        <v>23.200000000000003</v>
      </c>
      <c r="D24" s="19">
        <v>2.49975</v>
      </c>
      <c r="E24" s="35">
        <v>0.41</v>
      </c>
      <c r="F24" s="36">
        <v>19.68</v>
      </c>
      <c r="G24" s="36">
        <v>2.49975</v>
      </c>
    </row>
    <row r="25" spans="1:7" ht="12.75">
      <c r="A25" s="13" t="s">
        <v>27</v>
      </c>
      <c r="B25" s="19">
        <v>0.4</v>
      </c>
      <c r="C25" s="19">
        <v>23.200000000000003</v>
      </c>
      <c r="D25" s="19">
        <v>2.49975</v>
      </c>
      <c r="E25" s="35">
        <v>0.41</v>
      </c>
      <c r="F25" s="36">
        <v>19.68</v>
      </c>
      <c r="G25" s="36">
        <v>2.49975</v>
      </c>
    </row>
    <row r="26" spans="1:7" ht="12.75">
      <c r="A26" s="17" t="s">
        <v>28</v>
      </c>
      <c r="B26" s="19">
        <v>0.4</v>
      </c>
      <c r="C26" s="19">
        <v>23.200000000000003</v>
      </c>
      <c r="D26" s="19">
        <v>2.49975</v>
      </c>
      <c r="E26" s="35">
        <v>0.41</v>
      </c>
      <c r="F26" s="36">
        <v>19.68</v>
      </c>
      <c r="G26" s="36">
        <v>2.49975</v>
      </c>
    </row>
    <row r="27" spans="1:7" ht="12.75">
      <c r="A27" s="13" t="s">
        <v>29</v>
      </c>
      <c r="B27" s="19">
        <v>0.3</v>
      </c>
      <c r="C27" s="19">
        <v>17.4</v>
      </c>
      <c r="D27" s="19">
        <v>2.0020000000000002</v>
      </c>
      <c r="E27" s="36">
        <v>0.31</v>
      </c>
      <c r="F27" s="36">
        <v>14.88</v>
      </c>
      <c r="G27" s="36">
        <v>2.0020000000000002</v>
      </c>
    </row>
    <row r="28" spans="1:7" ht="12.75">
      <c r="A28" s="17" t="s">
        <v>30</v>
      </c>
      <c r="B28" s="19">
        <v>0.3</v>
      </c>
      <c r="C28" s="19">
        <v>17.4</v>
      </c>
      <c r="D28" s="19">
        <v>2.0020000000000002</v>
      </c>
      <c r="E28" s="36">
        <v>0.31</v>
      </c>
      <c r="F28" s="36">
        <v>14.88</v>
      </c>
      <c r="G28" s="36">
        <v>2.0020000000000002</v>
      </c>
    </row>
    <row r="29" spans="1:7" ht="16.5" customHeight="1">
      <c r="A29" s="252" t="s">
        <v>96</v>
      </c>
      <c r="B29" s="252"/>
      <c r="C29" s="252"/>
      <c r="D29" s="252"/>
      <c r="E29" s="252"/>
      <c r="F29" s="252"/>
      <c r="G29" s="252"/>
    </row>
    <row r="30" spans="1:7" ht="43.5" customHeight="1">
      <c r="A30" s="37"/>
      <c r="B30" s="256"/>
      <c r="C30" s="256"/>
      <c r="D30" s="38"/>
      <c r="E30" s="256"/>
      <c r="F30" s="256"/>
      <c r="G30" s="39"/>
    </row>
    <row r="31" spans="1:7" ht="48" customHeight="1">
      <c r="A31" s="7" t="s">
        <v>3</v>
      </c>
      <c r="B31" s="253" t="s">
        <v>88</v>
      </c>
      <c r="C31" s="253"/>
      <c r="D31" s="32" t="s">
        <v>89</v>
      </c>
      <c r="E31" s="253" t="s">
        <v>90</v>
      </c>
      <c r="F31" s="253"/>
      <c r="G31" s="32" t="s">
        <v>91</v>
      </c>
    </row>
    <row r="32" spans="1:7" ht="18.75" customHeight="1">
      <c r="A32" s="10" t="s">
        <v>34</v>
      </c>
      <c r="B32" s="33" t="s">
        <v>92</v>
      </c>
      <c r="C32" s="33" t="s">
        <v>93</v>
      </c>
      <c r="D32" s="33" t="s">
        <v>92</v>
      </c>
      <c r="E32" s="34" t="s">
        <v>94</v>
      </c>
      <c r="F32" s="34" t="s">
        <v>95</v>
      </c>
      <c r="G32" s="34" t="s">
        <v>94</v>
      </c>
    </row>
    <row r="33" spans="1:7" ht="12.75">
      <c r="A33" s="13" t="s">
        <v>38</v>
      </c>
      <c r="B33" s="36">
        <v>0.32</v>
      </c>
      <c r="C33" s="36">
        <v>18.56</v>
      </c>
      <c r="D33" s="36">
        <v>2.101</v>
      </c>
      <c r="E33" s="36">
        <v>0.33</v>
      </c>
      <c r="F33" s="36">
        <v>15.84</v>
      </c>
      <c r="G33" s="36">
        <v>2.101</v>
      </c>
    </row>
    <row r="34" spans="1:7" ht="12.75">
      <c r="A34" s="17" t="s">
        <v>39</v>
      </c>
      <c r="B34" s="36">
        <v>0.32</v>
      </c>
      <c r="C34" s="36">
        <v>18.56</v>
      </c>
      <c r="D34" s="36">
        <v>2.101</v>
      </c>
      <c r="E34" s="36">
        <v>0.33</v>
      </c>
      <c r="F34" s="36">
        <v>15.84</v>
      </c>
      <c r="G34" s="36">
        <v>2.101</v>
      </c>
    </row>
    <row r="35" spans="1:7" ht="12.75">
      <c r="A35" s="13" t="s">
        <v>40</v>
      </c>
      <c r="B35" s="36">
        <v>0.32</v>
      </c>
      <c r="C35" s="36">
        <v>18.56</v>
      </c>
      <c r="D35" s="36">
        <v>2.101</v>
      </c>
      <c r="E35" s="36">
        <v>0.33</v>
      </c>
      <c r="F35" s="36">
        <v>15.84</v>
      </c>
      <c r="G35" s="36">
        <v>2.101</v>
      </c>
    </row>
    <row r="36" spans="1:7" ht="12.75">
      <c r="A36" s="17" t="s">
        <v>41</v>
      </c>
      <c r="B36" s="36">
        <v>0.32</v>
      </c>
      <c r="C36" s="36">
        <v>18.56</v>
      </c>
      <c r="D36" s="36">
        <v>2.101</v>
      </c>
      <c r="E36" s="36">
        <v>0.33</v>
      </c>
      <c r="F36" s="36">
        <v>15.84</v>
      </c>
      <c r="G36" s="36">
        <v>2.101</v>
      </c>
    </row>
    <row r="37" spans="1:7" ht="12.75">
      <c r="A37" s="13" t="s">
        <v>42</v>
      </c>
      <c r="B37" s="36">
        <v>0.4</v>
      </c>
      <c r="C37" s="36">
        <v>23.200000000000003</v>
      </c>
      <c r="D37" s="36">
        <v>2.6235</v>
      </c>
      <c r="E37" s="36">
        <v>0.42</v>
      </c>
      <c r="F37" s="36">
        <v>20.16</v>
      </c>
      <c r="G37" s="36">
        <v>2.6235</v>
      </c>
    </row>
    <row r="38" spans="1:7" ht="12.75">
      <c r="A38" s="17" t="s">
        <v>43</v>
      </c>
      <c r="B38" s="36">
        <v>0.4</v>
      </c>
      <c r="C38" s="36">
        <v>23.200000000000003</v>
      </c>
      <c r="D38" s="36">
        <v>2.6235</v>
      </c>
      <c r="E38" s="36">
        <v>0.42</v>
      </c>
      <c r="F38" s="36">
        <v>20.16</v>
      </c>
      <c r="G38" s="36">
        <v>2.6235</v>
      </c>
    </row>
    <row r="39" spans="1:7" ht="12.75">
      <c r="A39" s="13" t="s">
        <v>44</v>
      </c>
      <c r="B39" s="36">
        <v>0.4</v>
      </c>
      <c r="C39" s="36">
        <v>23.200000000000003</v>
      </c>
      <c r="D39" s="36">
        <v>2.6235</v>
      </c>
      <c r="E39" s="36">
        <v>0.42</v>
      </c>
      <c r="F39" s="36">
        <v>20.16</v>
      </c>
      <c r="G39" s="36">
        <v>2.6235</v>
      </c>
    </row>
    <row r="40" spans="1:7" ht="12.75">
      <c r="A40" s="17" t="s">
        <v>45</v>
      </c>
      <c r="B40" s="36">
        <v>0.4</v>
      </c>
      <c r="C40" s="36">
        <v>23.200000000000003</v>
      </c>
      <c r="D40" s="36">
        <v>2.6235</v>
      </c>
      <c r="E40" s="36">
        <v>0.42</v>
      </c>
      <c r="F40" s="36">
        <v>20.16</v>
      </c>
      <c r="G40" s="36">
        <v>2.6235</v>
      </c>
    </row>
    <row r="41" spans="1:7" ht="12.75">
      <c r="A41" s="13" t="s">
        <v>46</v>
      </c>
      <c r="B41" s="36">
        <v>0.4</v>
      </c>
      <c r="C41" s="36">
        <v>23.200000000000003</v>
      </c>
      <c r="D41" s="36">
        <v>2.6235</v>
      </c>
      <c r="E41" s="36">
        <v>0.42</v>
      </c>
      <c r="F41" s="36">
        <v>20.16</v>
      </c>
      <c r="G41" s="36">
        <v>2.6235</v>
      </c>
    </row>
    <row r="42" spans="1:7" ht="12.75">
      <c r="A42" s="17" t="s">
        <v>47</v>
      </c>
      <c r="B42" s="36">
        <v>0.4</v>
      </c>
      <c r="C42" s="36">
        <v>23.200000000000003</v>
      </c>
      <c r="D42" s="36">
        <v>2.6235</v>
      </c>
      <c r="E42" s="36">
        <v>0.42</v>
      </c>
      <c r="F42" s="36">
        <v>20.16</v>
      </c>
      <c r="G42" s="36">
        <v>2.6235</v>
      </c>
    </row>
    <row r="43" spans="1:7" ht="12.75">
      <c r="A43" s="13" t="s">
        <v>48</v>
      </c>
      <c r="B43" s="36">
        <v>0.4</v>
      </c>
      <c r="C43" s="36">
        <v>23.200000000000003</v>
      </c>
      <c r="D43" s="36">
        <v>2.6235</v>
      </c>
      <c r="E43" s="36">
        <v>0.42</v>
      </c>
      <c r="F43" s="36">
        <v>20.16</v>
      </c>
      <c r="G43" s="36">
        <v>2.6235</v>
      </c>
    </row>
    <row r="44" spans="1:7" ht="12.75">
      <c r="A44" s="17" t="s">
        <v>49</v>
      </c>
      <c r="B44" s="36">
        <v>0.4</v>
      </c>
      <c r="C44" s="36">
        <v>23.200000000000003</v>
      </c>
      <c r="D44" s="36">
        <v>2.6235</v>
      </c>
      <c r="E44" s="36">
        <v>0.42</v>
      </c>
      <c r="F44" s="36">
        <v>20.16</v>
      </c>
      <c r="G44" s="36">
        <v>2.6235</v>
      </c>
    </row>
    <row r="45" spans="1:7" ht="12.75">
      <c r="A45" s="13" t="s">
        <v>50</v>
      </c>
      <c r="B45" s="36">
        <v>0.5</v>
      </c>
      <c r="C45" s="36">
        <v>29</v>
      </c>
      <c r="D45" s="36">
        <v>2.8847500000000004</v>
      </c>
      <c r="E45" s="36">
        <v>0.52</v>
      </c>
      <c r="F45" s="36">
        <v>24.96</v>
      </c>
      <c r="G45" s="36">
        <v>2.8847500000000004</v>
      </c>
    </row>
    <row r="46" spans="1:7" ht="12.75">
      <c r="A46" s="17" t="s">
        <v>51</v>
      </c>
      <c r="B46" s="36">
        <v>0.5</v>
      </c>
      <c r="C46" s="36">
        <v>29</v>
      </c>
      <c r="D46" s="36">
        <v>2.8847500000000004</v>
      </c>
      <c r="E46" s="36">
        <v>0.52</v>
      </c>
      <c r="F46" s="36">
        <v>24.96</v>
      </c>
      <c r="G46" s="36">
        <v>2.8847500000000004</v>
      </c>
    </row>
    <row r="47" spans="1:7" ht="12.75">
      <c r="A47" s="13" t="s">
        <v>52</v>
      </c>
      <c r="B47" s="36">
        <v>0.5</v>
      </c>
      <c r="C47" s="36">
        <v>29</v>
      </c>
      <c r="D47" s="36">
        <v>2.8847500000000004</v>
      </c>
      <c r="E47" s="36">
        <v>0.52</v>
      </c>
      <c r="F47" s="36">
        <v>24.96</v>
      </c>
      <c r="G47" s="36">
        <v>2.8847500000000004</v>
      </c>
    </row>
    <row r="48" spans="1:7" ht="12.75">
      <c r="A48" s="17" t="s">
        <v>53</v>
      </c>
      <c r="B48" s="36">
        <v>0.41</v>
      </c>
      <c r="C48" s="36">
        <v>23.779999999999998</v>
      </c>
      <c r="D48" s="36">
        <v>2.6235</v>
      </c>
      <c r="E48" s="36">
        <v>0.43</v>
      </c>
      <c r="F48" s="36">
        <v>20.64</v>
      </c>
      <c r="G48" s="36">
        <v>2.6235</v>
      </c>
    </row>
    <row r="49" spans="1:7" ht="12.75">
      <c r="A49" s="13" t="s">
        <v>54</v>
      </c>
      <c r="B49" s="36">
        <v>0.41</v>
      </c>
      <c r="C49" s="36">
        <v>23.779999999999998</v>
      </c>
      <c r="D49" s="36">
        <v>2.6235</v>
      </c>
      <c r="E49" s="36">
        <v>0.43</v>
      </c>
      <c r="F49" s="36">
        <v>20.64</v>
      </c>
      <c r="G49" s="36">
        <v>2.6235</v>
      </c>
    </row>
    <row r="50" spans="1:7" ht="12.75">
      <c r="A50" s="17" t="s">
        <v>55</v>
      </c>
      <c r="B50" s="36">
        <v>0.41</v>
      </c>
      <c r="C50" s="36">
        <v>23.779999999999998</v>
      </c>
      <c r="D50" s="36">
        <v>2.6235</v>
      </c>
      <c r="E50" s="36">
        <v>0.43</v>
      </c>
      <c r="F50" s="36">
        <v>20.64</v>
      </c>
      <c r="G50" s="36">
        <v>2.6235</v>
      </c>
    </row>
    <row r="51" spans="1:7" ht="12.75">
      <c r="A51" s="13" t="s">
        <v>56</v>
      </c>
      <c r="B51" s="36">
        <v>0.41</v>
      </c>
      <c r="C51" s="36">
        <v>23.779999999999998</v>
      </c>
      <c r="D51" s="36">
        <v>2.6235</v>
      </c>
      <c r="E51" s="36">
        <v>0.43</v>
      </c>
      <c r="F51" s="36">
        <v>20.64</v>
      </c>
      <c r="G51" s="36">
        <v>2.6235</v>
      </c>
    </row>
    <row r="52" spans="1:7" ht="12.75">
      <c r="A52" s="17" t="s">
        <v>57</v>
      </c>
      <c r="B52" s="36">
        <v>0.41</v>
      </c>
      <c r="C52" s="36">
        <v>23.779999999999998</v>
      </c>
      <c r="D52" s="36">
        <v>2.6235</v>
      </c>
      <c r="E52" s="36">
        <v>0.43</v>
      </c>
      <c r="F52" s="36">
        <v>20.64</v>
      </c>
      <c r="G52" s="36">
        <v>2.6235</v>
      </c>
    </row>
    <row r="53" spans="1:7" ht="12.75">
      <c r="A53" s="13" t="s">
        <v>58</v>
      </c>
      <c r="B53" s="36">
        <v>0.4</v>
      </c>
      <c r="C53" s="36">
        <v>23.200000000000003</v>
      </c>
      <c r="D53" s="36">
        <v>2.6235</v>
      </c>
      <c r="E53" s="36">
        <v>0.42</v>
      </c>
      <c r="F53" s="36">
        <v>20.16</v>
      </c>
      <c r="G53" s="36">
        <v>2.6235</v>
      </c>
    </row>
    <row r="54" spans="1:7" ht="12.75">
      <c r="A54" s="17" t="s">
        <v>59</v>
      </c>
      <c r="B54" s="36">
        <v>0.41</v>
      </c>
      <c r="C54" s="36">
        <v>23.779999999999998</v>
      </c>
      <c r="D54" s="36">
        <v>2.6235</v>
      </c>
      <c r="E54" s="36">
        <v>0.43</v>
      </c>
      <c r="F54" s="36">
        <v>20.64</v>
      </c>
      <c r="G54" s="36">
        <v>2.6235</v>
      </c>
    </row>
    <row r="55" spans="1:7" ht="12.75">
      <c r="A55" s="13" t="s">
        <v>60</v>
      </c>
      <c r="B55" s="36">
        <v>0.41</v>
      </c>
      <c r="C55" s="36">
        <v>23.779999999999998</v>
      </c>
      <c r="D55" s="36">
        <v>2.6235</v>
      </c>
      <c r="E55" s="36">
        <v>0.43</v>
      </c>
      <c r="F55" s="36">
        <v>20.64</v>
      </c>
      <c r="G55" s="36">
        <v>2.6235</v>
      </c>
    </row>
    <row r="56" spans="1:7" ht="12.75">
      <c r="A56" s="23" t="s">
        <v>61</v>
      </c>
      <c r="B56" s="36">
        <v>0.41</v>
      </c>
      <c r="C56" s="36">
        <v>23.779999999999998</v>
      </c>
      <c r="D56" s="36">
        <v>2.6235</v>
      </c>
      <c r="E56" s="36">
        <v>0.43</v>
      </c>
      <c r="F56" s="36">
        <v>20.64</v>
      </c>
      <c r="G56" s="36">
        <v>2.6235</v>
      </c>
    </row>
    <row r="57" spans="1:7" ht="12.75">
      <c r="A57" s="24" t="s">
        <v>62</v>
      </c>
      <c r="B57" s="36">
        <v>0.41</v>
      </c>
      <c r="C57" s="36">
        <v>23.779999999999998</v>
      </c>
      <c r="D57" s="36">
        <v>2.6235</v>
      </c>
      <c r="E57" s="36">
        <v>0.43</v>
      </c>
      <c r="F57" s="36">
        <v>20.64</v>
      </c>
      <c r="G57" s="36">
        <v>2.6235</v>
      </c>
    </row>
    <row r="58" spans="1:7" ht="12.75">
      <c r="A58" s="23" t="s">
        <v>63</v>
      </c>
      <c r="B58" s="36">
        <v>0.41</v>
      </c>
      <c r="C58" s="36">
        <v>23.779999999999998</v>
      </c>
      <c r="D58" s="36">
        <v>2.6235</v>
      </c>
      <c r="E58" s="36">
        <v>0.43</v>
      </c>
      <c r="F58" s="36">
        <v>20.64</v>
      </c>
      <c r="G58" s="36">
        <v>2.6235</v>
      </c>
    </row>
    <row r="59" spans="1:7" ht="12.75">
      <c r="A59" s="24" t="s">
        <v>64</v>
      </c>
      <c r="B59" s="36">
        <v>0.41</v>
      </c>
      <c r="C59" s="36">
        <v>23.779999999999998</v>
      </c>
      <c r="D59" s="36">
        <v>2.6235</v>
      </c>
      <c r="E59" s="36">
        <v>0.43</v>
      </c>
      <c r="F59" s="36">
        <v>20.64</v>
      </c>
      <c r="G59" s="36">
        <v>2.6235</v>
      </c>
    </row>
    <row r="60" spans="1:7" ht="12.75">
      <c r="A60" s="23" t="s">
        <v>65</v>
      </c>
      <c r="B60" s="36">
        <v>0.4</v>
      </c>
      <c r="C60" s="36">
        <v>23.200000000000003</v>
      </c>
      <c r="D60" s="36">
        <v>2.6235</v>
      </c>
      <c r="E60" s="36">
        <v>0.42</v>
      </c>
      <c r="F60" s="36">
        <v>20.16</v>
      </c>
      <c r="G60" s="36">
        <v>2.6235</v>
      </c>
    </row>
    <row r="61" spans="1:7" ht="12.75">
      <c r="A61" s="24" t="s">
        <v>66</v>
      </c>
      <c r="B61" s="36">
        <v>0.4</v>
      </c>
      <c r="C61" s="36">
        <v>23.200000000000003</v>
      </c>
      <c r="D61" s="36">
        <v>2.6235</v>
      </c>
      <c r="E61" s="36">
        <v>0.42</v>
      </c>
      <c r="F61" s="36">
        <v>20.16</v>
      </c>
      <c r="G61" s="36">
        <v>2.6235</v>
      </c>
    </row>
    <row r="62" spans="1:7" ht="12.75">
      <c r="A62" s="23" t="s">
        <v>67</v>
      </c>
      <c r="B62" s="36">
        <v>0.4</v>
      </c>
      <c r="C62" s="36">
        <v>23.200000000000003</v>
      </c>
      <c r="D62" s="36">
        <v>2.6235</v>
      </c>
      <c r="E62" s="36">
        <v>0.42</v>
      </c>
      <c r="F62" s="36">
        <v>20.16</v>
      </c>
      <c r="G62" s="36">
        <v>2.6235</v>
      </c>
    </row>
    <row r="63" spans="1:7" ht="12.75">
      <c r="A63" s="24" t="s">
        <v>68</v>
      </c>
      <c r="B63" s="36">
        <v>0.4</v>
      </c>
      <c r="C63" s="36">
        <v>23.200000000000003</v>
      </c>
      <c r="D63" s="36">
        <v>2.6235</v>
      </c>
      <c r="E63" s="36">
        <v>0.42</v>
      </c>
      <c r="F63" s="36">
        <v>20.16</v>
      </c>
      <c r="G63" s="36">
        <v>2.6235</v>
      </c>
    </row>
    <row r="64" spans="1:7" ht="12.75">
      <c r="A64" s="23" t="s">
        <v>69</v>
      </c>
      <c r="B64" s="36">
        <v>0.4</v>
      </c>
      <c r="C64" s="36">
        <v>23.200000000000003</v>
      </c>
      <c r="D64" s="36">
        <v>2.6235</v>
      </c>
      <c r="E64" s="36">
        <v>0.42</v>
      </c>
      <c r="F64" s="36">
        <v>20.16</v>
      </c>
      <c r="G64" s="36">
        <v>2.6235</v>
      </c>
    </row>
    <row r="65" spans="1:7" ht="12.75">
      <c r="A65" s="24" t="s">
        <v>70</v>
      </c>
      <c r="B65" s="36">
        <v>0.4</v>
      </c>
      <c r="C65" s="36">
        <v>23.200000000000003</v>
      </c>
      <c r="D65" s="36">
        <v>2.6235</v>
      </c>
      <c r="E65" s="36">
        <v>0.42</v>
      </c>
      <c r="F65" s="36">
        <v>20.16</v>
      </c>
      <c r="G65" s="36">
        <v>2.6235</v>
      </c>
    </row>
    <row r="66" spans="1:7" ht="12.75">
      <c r="A66" s="23" t="s">
        <v>71</v>
      </c>
      <c r="B66" s="36">
        <v>0.4</v>
      </c>
      <c r="C66" s="36">
        <v>23.200000000000003</v>
      </c>
      <c r="D66" s="36">
        <v>2.6235</v>
      </c>
      <c r="E66" s="36">
        <v>0.42</v>
      </c>
      <c r="F66" s="36">
        <v>20.16</v>
      </c>
      <c r="G66" s="36">
        <v>2.6235</v>
      </c>
    </row>
    <row r="67" spans="1:7" ht="12.75">
      <c r="A67" s="24" t="s">
        <v>72</v>
      </c>
      <c r="B67" s="36">
        <v>0.4</v>
      </c>
      <c r="C67" s="36">
        <v>23.200000000000003</v>
      </c>
      <c r="D67" s="36">
        <v>2.6235</v>
      </c>
      <c r="E67" s="36">
        <v>0.42</v>
      </c>
      <c r="F67" s="36">
        <v>20.16</v>
      </c>
      <c r="G67" s="36">
        <v>2.6235</v>
      </c>
    </row>
    <row r="68" spans="1:7" ht="12.75">
      <c r="A68" s="23" t="s">
        <v>73</v>
      </c>
      <c r="B68" s="36">
        <v>0.4</v>
      </c>
      <c r="C68" s="36">
        <v>23.200000000000003</v>
      </c>
      <c r="D68" s="36">
        <v>2.6235</v>
      </c>
      <c r="E68" s="36">
        <v>0.42</v>
      </c>
      <c r="F68" s="36">
        <v>20.16</v>
      </c>
      <c r="G68" s="36">
        <v>2.6235</v>
      </c>
    </row>
    <row r="69" spans="1:7" ht="12.75">
      <c r="A69" s="24" t="s">
        <v>74</v>
      </c>
      <c r="B69" s="36">
        <v>0.4</v>
      </c>
      <c r="C69" s="36">
        <v>23.200000000000003</v>
      </c>
      <c r="D69" s="36">
        <v>2.6235</v>
      </c>
      <c r="E69" s="36">
        <v>0.42</v>
      </c>
      <c r="F69" s="36">
        <v>20.16</v>
      </c>
      <c r="G69" s="36">
        <v>2.6235</v>
      </c>
    </row>
    <row r="70" spans="1:7" ht="12.75">
      <c r="A70" s="23" t="s">
        <v>75</v>
      </c>
      <c r="B70" s="36">
        <v>0.4</v>
      </c>
      <c r="C70" s="36">
        <v>23.200000000000003</v>
      </c>
      <c r="D70" s="36">
        <v>2.6235</v>
      </c>
      <c r="E70" s="36">
        <v>0.42</v>
      </c>
      <c r="F70" s="36">
        <v>20.16</v>
      </c>
      <c r="G70" s="36">
        <v>2.6235</v>
      </c>
    </row>
    <row r="71" spans="1:7" ht="12.75">
      <c r="A71" s="24" t="s">
        <v>76</v>
      </c>
      <c r="B71" s="36">
        <v>0.4</v>
      </c>
      <c r="C71" s="36">
        <v>23.200000000000003</v>
      </c>
      <c r="D71" s="36">
        <v>2.6235</v>
      </c>
      <c r="E71" s="36">
        <v>0.42</v>
      </c>
      <c r="F71" s="36">
        <v>20.16</v>
      </c>
      <c r="G71" s="36">
        <v>2.6235</v>
      </c>
    </row>
    <row r="72" spans="1:7" ht="12.75">
      <c r="A72" s="23" t="s">
        <v>77</v>
      </c>
      <c r="B72" s="36">
        <v>0.4</v>
      </c>
      <c r="C72" s="36">
        <v>23.200000000000003</v>
      </c>
      <c r="D72" s="36">
        <v>2.6235</v>
      </c>
      <c r="E72" s="36">
        <v>0.42</v>
      </c>
      <c r="F72" s="36">
        <v>20.16</v>
      </c>
      <c r="G72" s="36">
        <v>2.6235</v>
      </c>
    </row>
    <row r="73" spans="1:7" ht="12.75">
      <c r="A73" s="24" t="s">
        <v>78</v>
      </c>
      <c r="B73" s="36">
        <v>0.4</v>
      </c>
      <c r="C73" s="36">
        <v>23.200000000000003</v>
      </c>
      <c r="D73" s="36">
        <v>2.6235</v>
      </c>
      <c r="E73" s="36">
        <v>0.42</v>
      </c>
      <c r="F73" s="36">
        <v>20.16</v>
      </c>
      <c r="G73" s="36">
        <v>2.6235</v>
      </c>
    </row>
    <row r="74" spans="1:7" s="1" customFormat="1" ht="13.5" customHeight="1">
      <c r="A74" s="252" t="s">
        <v>96</v>
      </c>
      <c r="B74" s="252"/>
      <c r="C74" s="252"/>
      <c r="D74" s="252"/>
      <c r="E74" s="252"/>
      <c r="F74" s="252"/>
      <c r="G74" s="252"/>
    </row>
    <row r="75" spans="1:7" s="1" customFormat="1" ht="43.5" customHeight="1">
      <c r="A75" s="37"/>
      <c r="B75" s="254"/>
      <c r="C75" s="254"/>
      <c r="D75" s="40"/>
      <c r="E75" s="254"/>
      <c r="F75" s="254"/>
      <c r="G75" s="41"/>
    </row>
    <row r="76" spans="1:7" ht="41.25" customHeight="1">
      <c r="A76" s="7" t="s">
        <v>3</v>
      </c>
      <c r="B76" s="253" t="s">
        <v>88</v>
      </c>
      <c r="C76" s="253"/>
      <c r="D76" s="32" t="s">
        <v>89</v>
      </c>
      <c r="E76" s="253" t="s">
        <v>90</v>
      </c>
      <c r="F76" s="253"/>
      <c r="G76" s="32" t="s">
        <v>91</v>
      </c>
    </row>
    <row r="77" spans="1:7" ht="12.75">
      <c r="A77" s="10" t="s">
        <v>80</v>
      </c>
      <c r="B77" s="33" t="s">
        <v>92</v>
      </c>
      <c r="C77" s="33" t="s">
        <v>93</v>
      </c>
      <c r="D77" s="33" t="s">
        <v>92</v>
      </c>
      <c r="E77" s="34" t="s">
        <v>94</v>
      </c>
      <c r="F77" s="34" t="s">
        <v>95</v>
      </c>
      <c r="G77" s="34" t="s">
        <v>94</v>
      </c>
    </row>
    <row r="78" spans="1:7" ht="12.75">
      <c r="A78" s="24" t="s">
        <v>82</v>
      </c>
      <c r="B78" s="19">
        <v>0.36</v>
      </c>
      <c r="C78" s="19">
        <v>20.88</v>
      </c>
      <c r="D78" s="19" t="s">
        <v>16</v>
      </c>
      <c r="E78" s="19">
        <v>0.37</v>
      </c>
      <c r="F78" s="42">
        <v>17.759999999999998</v>
      </c>
      <c r="G78" s="36" t="s">
        <v>16</v>
      </c>
    </row>
    <row r="79" spans="1:7" ht="12.75">
      <c r="A79" s="23" t="s">
        <v>83</v>
      </c>
      <c r="B79" s="19">
        <v>0.4</v>
      </c>
      <c r="C79" s="19">
        <v>23.200000000000003</v>
      </c>
      <c r="D79" s="19">
        <v>2.5</v>
      </c>
      <c r="E79" s="35">
        <v>0.41</v>
      </c>
      <c r="F79" s="42">
        <v>19.68</v>
      </c>
      <c r="G79" s="36">
        <v>2.5</v>
      </c>
    </row>
    <row r="80" spans="1:7" ht="12.75">
      <c r="A80" s="24" t="s">
        <v>84</v>
      </c>
      <c r="B80" s="19">
        <v>0.4</v>
      </c>
      <c r="C80" s="19">
        <v>23.200000000000003</v>
      </c>
      <c r="D80" s="19">
        <v>2.5</v>
      </c>
      <c r="E80" s="35">
        <v>0.41</v>
      </c>
      <c r="F80" s="42">
        <v>19.68</v>
      </c>
      <c r="G80" s="36">
        <v>2.5</v>
      </c>
    </row>
    <row r="81" spans="1:7" ht="12.75">
      <c r="A81" s="23" t="s">
        <v>85</v>
      </c>
      <c r="B81" s="19">
        <v>0.42</v>
      </c>
      <c r="C81" s="19">
        <v>24.36</v>
      </c>
      <c r="D81" s="19">
        <v>2.5</v>
      </c>
      <c r="E81" s="35">
        <v>0.43</v>
      </c>
      <c r="F81" s="42">
        <v>20.64</v>
      </c>
      <c r="G81" s="36">
        <v>2.5</v>
      </c>
    </row>
    <row r="82" spans="1:7" ht="12.75">
      <c r="A82" s="252" t="s">
        <v>96</v>
      </c>
      <c r="B82" s="252"/>
      <c r="C82" s="252"/>
      <c r="D82" s="252"/>
      <c r="E82" s="252"/>
      <c r="F82" s="252"/>
      <c r="G82" s="252"/>
    </row>
    <row r="83" ht="12.75">
      <c r="A83" s="26"/>
    </row>
  </sheetData>
  <sheetProtection selectLockedCells="1" selectUnlockedCells="1"/>
  <mergeCells count="15">
    <mergeCell ref="B10:C10"/>
    <mergeCell ref="E10:F10"/>
    <mergeCell ref="B11:C11"/>
    <mergeCell ref="E11:F11"/>
    <mergeCell ref="A29:G29"/>
    <mergeCell ref="B30:C30"/>
    <mergeCell ref="E30:F30"/>
    <mergeCell ref="A82:G82"/>
    <mergeCell ref="B31:C31"/>
    <mergeCell ref="E31:F31"/>
    <mergeCell ref="A74:G74"/>
    <mergeCell ref="B75:C75"/>
    <mergeCell ref="E75:F75"/>
    <mergeCell ref="B76:C76"/>
    <mergeCell ref="E76:F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2:N48"/>
  <sheetViews>
    <sheetView zoomScalePageLayoutView="0" workbookViewId="0" topLeftCell="A19">
      <selection activeCell="H33" sqref="H33"/>
    </sheetView>
  </sheetViews>
  <sheetFormatPr defaultColWidth="11.57421875" defaultRowHeight="12.75"/>
  <cols>
    <col min="1" max="1" width="25.421875" style="1" customWidth="1"/>
    <col min="2" max="2" width="15.00390625" style="1" customWidth="1"/>
    <col min="3" max="3" width="14.140625" style="1" customWidth="1"/>
    <col min="4" max="4" width="15.28125" style="1" customWidth="1"/>
    <col min="5" max="7" width="14.140625" style="1" customWidth="1"/>
    <col min="8" max="16384" width="11.57421875" style="1" customWidth="1"/>
  </cols>
  <sheetData>
    <row r="2" spans="3:7" ht="12.75">
      <c r="C2" s="43"/>
      <c r="G2" s="2" t="s">
        <v>0</v>
      </c>
    </row>
    <row r="3" spans="3:7" ht="12.75">
      <c r="C3" s="43"/>
      <c r="G3" s="3" t="s">
        <v>1</v>
      </c>
    </row>
    <row r="7" ht="18">
      <c r="A7" s="44" t="s">
        <v>97</v>
      </c>
    </row>
    <row r="8" ht="62.25" customHeight="1">
      <c r="A8" s="44"/>
    </row>
    <row r="9" spans="1:7" s="9" customFormat="1" ht="45.75" customHeight="1">
      <c r="A9" s="7" t="s">
        <v>98</v>
      </c>
      <c r="B9" s="45" t="s">
        <v>99</v>
      </c>
      <c r="C9" s="45" t="s">
        <v>100</v>
      </c>
      <c r="D9" s="45" t="s">
        <v>101</v>
      </c>
      <c r="E9" s="45" t="s">
        <v>102</v>
      </c>
      <c r="F9" s="45" t="s">
        <v>103</v>
      </c>
      <c r="G9" s="45" t="s">
        <v>104</v>
      </c>
    </row>
    <row r="10" spans="1:7" s="9" customFormat="1" ht="1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</row>
    <row r="11" spans="1:12" s="9" customFormat="1" ht="12.75">
      <c r="A11" s="47" t="s">
        <v>14</v>
      </c>
      <c r="B11" s="16">
        <v>15.32</v>
      </c>
      <c r="C11" s="16">
        <v>18.66</v>
      </c>
      <c r="D11" s="16">
        <v>21.21</v>
      </c>
      <c r="E11" s="16">
        <v>49.25</v>
      </c>
      <c r="F11" s="16">
        <v>37.08</v>
      </c>
      <c r="G11" s="16">
        <v>175</v>
      </c>
      <c r="H11" s="48"/>
      <c r="I11" s="49"/>
      <c r="J11" s="49"/>
      <c r="K11" s="49"/>
      <c r="L11" s="49"/>
    </row>
    <row r="12" spans="1:12" s="9" customFormat="1" ht="12.75">
      <c r="A12" s="50" t="s">
        <v>106</v>
      </c>
      <c r="B12" s="20">
        <v>18.85</v>
      </c>
      <c r="C12" s="20">
        <v>23.07</v>
      </c>
      <c r="D12" s="20">
        <v>26.22</v>
      </c>
      <c r="E12" s="20">
        <v>54.75</v>
      </c>
      <c r="F12" s="20" t="s">
        <v>16</v>
      </c>
      <c r="G12" s="20" t="s">
        <v>16</v>
      </c>
      <c r="H12" s="49"/>
      <c r="I12" s="49"/>
      <c r="J12" s="49"/>
      <c r="K12" s="49"/>
      <c r="L12" s="49"/>
    </row>
    <row r="13" spans="1:12" s="9" customFormat="1" ht="12.75">
      <c r="A13" s="47" t="s">
        <v>17</v>
      </c>
      <c r="B13" s="16">
        <v>20</v>
      </c>
      <c r="C13" s="16">
        <v>24.36</v>
      </c>
      <c r="D13" s="16">
        <v>27.69</v>
      </c>
      <c r="E13" s="16">
        <v>59.25</v>
      </c>
      <c r="F13" s="16">
        <v>49.7</v>
      </c>
      <c r="G13" s="16" t="s">
        <v>16</v>
      </c>
      <c r="H13" s="51"/>
      <c r="I13" s="49"/>
      <c r="J13" s="49"/>
      <c r="K13" s="49"/>
      <c r="L13" s="49"/>
    </row>
    <row r="14" spans="1:12" s="9" customFormat="1" ht="12.75">
      <c r="A14" s="50" t="s">
        <v>18</v>
      </c>
      <c r="B14" s="20">
        <v>20</v>
      </c>
      <c r="C14" s="20">
        <v>24.36</v>
      </c>
      <c r="D14" s="20">
        <v>27.69</v>
      </c>
      <c r="E14" s="20">
        <v>59.25</v>
      </c>
      <c r="F14" s="20" t="s">
        <v>16</v>
      </c>
      <c r="G14" s="20" t="s">
        <v>16</v>
      </c>
      <c r="H14" s="49"/>
      <c r="I14" s="49"/>
      <c r="J14" s="49"/>
      <c r="K14" s="49"/>
      <c r="L14" s="49"/>
    </row>
    <row r="15" spans="1:12" s="9" customFormat="1" ht="12.75">
      <c r="A15" s="47" t="s">
        <v>83</v>
      </c>
      <c r="B15" s="16">
        <v>20</v>
      </c>
      <c r="C15" s="16">
        <v>24.36</v>
      </c>
      <c r="D15" s="16">
        <v>27.69</v>
      </c>
      <c r="E15" s="16">
        <v>59.25</v>
      </c>
      <c r="F15" s="16" t="s">
        <v>16</v>
      </c>
      <c r="G15" s="16" t="s">
        <v>16</v>
      </c>
      <c r="H15" s="49"/>
      <c r="I15" s="49"/>
      <c r="J15" s="49"/>
      <c r="K15" s="49"/>
      <c r="L15" s="49"/>
    </row>
    <row r="16" spans="1:12" s="9" customFormat="1" ht="12.75">
      <c r="A16" s="50" t="s">
        <v>107</v>
      </c>
      <c r="B16" s="20">
        <v>20</v>
      </c>
      <c r="C16" s="20">
        <v>24.36</v>
      </c>
      <c r="D16" s="20">
        <v>27.69</v>
      </c>
      <c r="E16" s="20">
        <v>59.25</v>
      </c>
      <c r="F16" s="20" t="s">
        <v>16</v>
      </c>
      <c r="G16" s="20" t="s">
        <v>16</v>
      </c>
      <c r="H16" s="49"/>
      <c r="I16" s="49"/>
      <c r="J16" s="49"/>
      <c r="K16" s="49"/>
      <c r="L16" s="49"/>
    </row>
    <row r="17" spans="1:12" s="9" customFormat="1" ht="12.75">
      <c r="A17" s="47" t="s">
        <v>20</v>
      </c>
      <c r="B17" s="16">
        <v>20</v>
      </c>
      <c r="C17" s="16">
        <v>24.36</v>
      </c>
      <c r="D17" s="16">
        <v>27.69</v>
      </c>
      <c r="E17" s="16">
        <v>59.25</v>
      </c>
      <c r="F17" s="16" t="s">
        <v>16</v>
      </c>
      <c r="G17" s="16" t="s">
        <v>16</v>
      </c>
      <c r="H17" s="49"/>
      <c r="I17" s="49"/>
      <c r="J17" s="49"/>
      <c r="K17" s="49"/>
      <c r="L17" s="49"/>
    </row>
    <row r="18" spans="1:12" s="9" customFormat="1" ht="12.75">
      <c r="A18" s="50" t="s">
        <v>22</v>
      </c>
      <c r="B18" s="20">
        <v>20</v>
      </c>
      <c r="C18" s="20" t="s">
        <v>16</v>
      </c>
      <c r="D18" s="20">
        <v>27.69</v>
      </c>
      <c r="E18" s="20" t="s">
        <v>16</v>
      </c>
      <c r="F18" s="20" t="s">
        <v>16</v>
      </c>
      <c r="G18" s="20" t="s">
        <v>16</v>
      </c>
      <c r="H18" s="49"/>
      <c r="I18" s="49"/>
      <c r="J18" s="49"/>
      <c r="K18" s="49"/>
      <c r="L18" s="49"/>
    </row>
    <row r="19" spans="1:12" s="9" customFormat="1" ht="12.75">
      <c r="A19" s="47" t="s">
        <v>23</v>
      </c>
      <c r="B19" s="16">
        <v>20</v>
      </c>
      <c r="C19" s="16" t="s">
        <v>16</v>
      </c>
      <c r="D19" s="16">
        <v>27.69</v>
      </c>
      <c r="E19" s="16" t="s">
        <v>16</v>
      </c>
      <c r="F19" s="16" t="s">
        <v>16</v>
      </c>
      <c r="G19" s="16" t="s">
        <v>16</v>
      </c>
      <c r="H19" s="49"/>
      <c r="I19" s="49"/>
      <c r="J19" s="49"/>
      <c r="K19" s="49"/>
      <c r="L19" s="49"/>
    </row>
    <row r="20" spans="1:12" s="9" customFormat="1" ht="12.75">
      <c r="A20" s="50" t="s">
        <v>84</v>
      </c>
      <c r="B20" s="20">
        <v>20</v>
      </c>
      <c r="C20" s="20">
        <v>24.36</v>
      </c>
      <c r="D20" s="20">
        <v>27.69</v>
      </c>
      <c r="E20" s="20">
        <v>59.25</v>
      </c>
      <c r="F20" s="20" t="s">
        <v>16</v>
      </c>
      <c r="G20" s="20" t="s">
        <v>16</v>
      </c>
      <c r="H20" s="49"/>
      <c r="I20" s="49"/>
      <c r="J20" s="49"/>
      <c r="K20" s="49"/>
      <c r="L20" s="49"/>
    </row>
    <row r="21" spans="1:12" s="9" customFormat="1" ht="12.75">
      <c r="A21" s="47" t="s">
        <v>85</v>
      </c>
      <c r="B21" s="16">
        <v>20</v>
      </c>
      <c r="C21" s="16">
        <v>24.36</v>
      </c>
      <c r="D21" s="16">
        <v>27.69</v>
      </c>
      <c r="E21" s="16">
        <v>59.25</v>
      </c>
      <c r="F21" s="16" t="s">
        <v>16</v>
      </c>
      <c r="G21" s="16" t="s">
        <v>16</v>
      </c>
      <c r="H21" s="49"/>
      <c r="I21" s="49"/>
      <c r="J21" s="49"/>
      <c r="K21" s="49"/>
      <c r="L21" s="49"/>
    </row>
    <row r="22" spans="1:12" s="9" customFormat="1" ht="12.75">
      <c r="A22" s="50" t="s">
        <v>28</v>
      </c>
      <c r="B22" s="20" t="s">
        <v>108</v>
      </c>
      <c r="C22" s="20" t="s">
        <v>108</v>
      </c>
      <c r="D22" s="20">
        <v>27.69</v>
      </c>
      <c r="E22" s="20">
        <v>59.25</v>
      </c>
      <c r="F22" s="20" t="s">
        <v>108</v>
      </c>
      <c r="G22" s="20" t="s">
        <v>108</v>
      </c>
      <c r="H22" s="49"/>
      <c r="I22" s="49"/>
      <c r="J22" s="49"/>
      <c r="K22" s="49"/>
      <c r="L22" s="49"/>
    </row>
    <row r="23" spans="1:12" s="9" customFormat="1" ht="12.75">
      <c r="A23" s="47" t="s">
        <v>109</v>
      </c>
      <c r="B23" s="16" t="s">
        <v>108</v>
      </c>
      <c r="C23" s="16" t="s">
        <v>108</v>
      </c>
      <c r="D23" s="16">
        <v>27.69</v>
      </c>
      <c r="E23" s="16">
        <v>59.25</v>
      </c>
      <c r="F23" s="16" t="s">
        <v>108</v>
      </c>
      <c r="G23" s="16" t="s">
        <v>108</v>
      </c>
      <c r="H23" s="49"/>
      <c r="I23" s="49"/>
      <c r="J23" s="49"/>
      <c r="K23" s="49"/>
      <c r="L23" s="49"/>
    </row>
    <row r="24" spans="1:6" s="9" customFormat="1" ht="12.75">
      <c r="A24" s="22"/>
      <c r="B24" s="22"/>
      <c r="C24" s="22"/>
      <c r="D24" s="22"/>
      <c r="E24" s="22"/>
      <c r="F24" s="22"/>
    </row>
    <row r="25" s="9" customFormat="1" ht="12.75"/>
    <row r="26" s="9" customFormat="1" ht="54" customHeight="1"/>
    <row r="27" spans="1:7" s="9" customFormat="1" ht="45">
      <c r="A27" s="7" t="s">
        <v>98</v>
      </c>
      <c r="B27" s="45" t="s">
        <v>110</v>
      </c>
      <c r="C27" s="45" t="s">
        <v>111</v>
      </c>
      <c r="D27" s="45" t="s">
        <v>112</v>
      </c>
      <c r="E27" s="45" t="s">
        <v>113</v>
      </c>
      <c r="F27" s="45" t="s">
        <v>114</v>
      </c>
      <c r="G27" s="45" t="s">
        <v>115</v>
      </c>
    </row>
    <row r="28" spans="1:7" s="9" customFormat="1" ht="18" customHeight="1">
      <c r="A28" s="46"/>
      <c r="B28" s="21" t="s">
        <v>105</v>
      </c>
      <c r="C28" s="21" t="s">
        <v>105</v>
      </c>
      <c r="D28" s="21" t="s">
        <v>105</v>
      </c>
      <c r="E28" s="21" t="s">
        <v>105</v>
      </c>
      <c r="F28" s="21" t="s">
        <v>105</v>
      </c>
      <c r="G28" s="21" t="s">
        <v>105</v>
      </c>
    </row>
    <row r="29" spans="1:14" s="9" customFormat="1" ht="12.75">
      <c r="A29" s="47" t="s">
        <v>14</v>
      </c>
      <c r="B29" s="52">
        <v>1.08</v>
      </c>
      <c r="C29" s="52">
        <v>1.35</v>
      </c>
      <c r="D29" s="16">
        <v>1.8</v>
      </c>
      <c r="E29" s="52">
        <v>2.47</v>
      </c>
      <c r="F29" s="16">
        <v>1.13</v>
      </c>
      <c r="G29" s="16">
        <v>18.3</v>
      </c>
      <c r="I29" s="53"/>
      <c r="J29" s="53"/>
      <c r="K29" s="53"/>
      <c r="L29" s="53"/>
      <c r="M29" s="53"/>
      <c r="N29" s="53"/>
    </row>
    <row r="30" spans="1:14" s="9" customFormat="1" ht="12.75">
      <c r="A30" s="50" t="s">
        <v>116</v>
      </c>
      <c r="B30" s="54">
        <v>1.12</v>
      </c>
      <c r="C30" s="54">
        <v>2.55</v>
      </c>
      <c r="D30" s="54">
        <v>1.96</v>
      </c>
      <c r="E30" s="54">
        <v>4.24</v>
      </c>
      <c r="F30" s="20" t="s">
        <v>16</v>
      </c>
      <c r="G30" s="20" t="s">
        <v>16</v>
      </c>
      <c r="I30" s="48"/>
      <c r="J30" s="53"/>
      <c r="K30" s="53"/>
      <c r="L30" s="53"/>
      <c r="M30" s="53"/>
      <c r="N30" s="53"/>
    </row>
    <row r="31" spans="1:14" s="9" customFormat="1" ht="12.75">
      <c r="A31" s="47" t="s">
        <v>117</v>
      </c>
      <c r="B31" s="52">
        <v>1.25</v>
      </c>
      <c r="C31" s="52">
        <v>1.57</v>
      </c>
      <c r="D31" s="52">
        <v>2.09</v>
      </c>
      <c r="E31" s="16">
        <v>2.86</v>
      </c>
      <c r="F31" s="16">
        <v>1.38</v>
      </c>
      <c r="G31" s="16">
        <v>22.62</v>
      </c>
      <c r="I31" s="55"/>
      <c r="J31" s="53"/>
      <c r="K31" s="53"/>
      <c r="L31" s="53"/>
      <c r="M31" s="53"/>
      <c r="N31" s="53"/>
    </row>
    <row r="32" spans="1:14" s="9" customFormat="1" ht="12.75">
      <c r="A32" s="50" t="s">
        <v>17</v>
      </c>
      <c r="B32" s="54">
        <v>1.46</v>
      </c>
      <c r="C32" s="54">
        <v>2.55</v>
      </c>
      <c r="D32" s="54">
        <v>2.42</v>
      </c>
      <c r="E32" s="54">
        <v>4.24</v>
      </c>
      <c r="F32" s="20" t="s">
        <v>16</v>
      </c>
      <c r="G32" s="20">
        <v>23.89</v>
      </c>
      <c r="I32" s="55"/>
      <c r="J32" s="53"/>
      <c r="K32" s="53"/>
      <c r="L32" s="53"/>
      <c r="M32" s="53"/>
      <c r="N32" s="53"/>
    </row>
    <row r="33" spans="1:14" s="9" customFormat="1" ht="12.75">
      <c r="A33" s="47" t="s">
        <v>118</v>
      </c>
      <c r="B33" s="52">
        <v>1.46</v>
      </c>
      <c r="C33" s="52">
        <v>2.55</v>
      </c>
      <c r="D33" s="52">
        <v>2.42</v>
      </c>
      <c r="E33" s="52">
        <v>4.24</v>
      </c>
      <c r="F33" s="16" t="s">
        <v>16</v>
      </c>
      <c r="G33" s="16">
        <v>23.89</v>
      </c>
      <c r="I33" s="53"/>
      <c r="J33" s="53"/>
      <c r="K33" s="53"/>
      <c r="L33" s="53"/>
      <c r="M33" s="53"/>
      <c r="N33" s="53"/>
    </row>
    <row r="34" spans="1:14" s="9" customFormat="1" ht="12.75">
      <c r="A34" s="50" t="s">
        <v>83</v>
      </c>
      <c r="B34" s="54">
        <v>1.46</v>
      </c>
      <c r="C34" s="54">
        <v>2.55</v>
      </c>
      <c r="D34" s="54">
        <v>2.42</v>
      </c>
      <c r="E34" s="54">
        <v>4.24</v>
      </c>
      <c r="F34" s="20" t="s">
        <v>16</v>
      </c>
      <c r="G34" s="20">
        <v>23.89</v>
      </c>
      <c r="I34" s="53"/>
      <c r="J34" s="53"/>
      <c r="K34" s="53"/>
      <c r="L34" s="53"/>
      <c r="M34" s="53"/>
      <c r="N34" s="53"/>
    </row>
    <row r="35" spans="1:14" s="9" customFormat="1" ht="12.75">
      <c r="A35" s="47" t="s">
        <v>107</v>
      </c>
      <c r="B35" s="52">
        <v>1.46</v>
      </c>
      <c r="C35" s="52">
        <v>2.55</v>
      </c>
      <c r="D35" s="52">
        <v>2.42</v>
      </c>
      <c r="E35" s="52">
        <v>4.24</v>
      </c>
      <c r="F35" s="16" t="s">
        <v>16</v>
      </c>
      <c r="G35" s="16">
        <v>23.89</v>
      </c>
      <c r="I35" s="53"/>
      <c r="J35" s="53"/>
      <c r="K35" s="53"/>
      <c r="L35" s="53"/>
      <c r="M35" s="53"/>
      <c r="N35" s="53"/>
    </row>
    <row r="36" spans="1:14" s="9" customFormat="1" ht="12.75">
      <c r="A36" s="50" t="s">
        <v>20</v>
      </c>
      <c r="B36" s="54">
        <v>1.46</v>
      </c>
      <c r="C36" s="54">
        <v>2.55</v>
      </c>
      <c r="D36" s="54">
        <v>2.42</v>
      </c>
      <c r="E36" s="54">
        <v>4.24</v>
      </c>
      <c r="F36" s="20" t="s">
        <v>16</v>
      </c>
      <c r="G36" s="20">
        <v>23.89</v>
      </c>
      <c r="I36" s="53"/>
      <c r="J36" s="53"/>
      <c r="K36" s="53"/>
      <c r="L36" s="53"/>
      <c r="M36" s="53"/>
      <c r="N36" s="53"/>
    </row>
    <row r="37" spans="1:14" s="9" customFormat="1" ht="12.75">
      <c r="A37" s="47" t="s">
        <v>22</v>
      </c>
      <c r="B37" s="52">
        <v>1.46</v>
      </c>
      <c r="C37" s="52">
        <v>1.82</v>
      </c>
      <c r="D37" s="52">
        <v>2.42</v>
      </c>
      <c r="E37" s="16">
        <v>3.03</v>
      </c>
      <c r="F37" s="16" t="s">
        <v>16</v>
      </c>
      <c r="G37" s="16">
        <v>23.89</v>
      </c>
      <c r="I37" s="53"/>
      <c r="J37" s="53"/>
      <c r="K37" s="53"/>
      <c r="L37" s="53"/>
      <c r="M37" s="53"/>
      <c r="N37" s="53"/>
    </row>
    <row r="38" spans="1:14" s="9" customFormat="1" ht="12.75">
      <c r="A38" s="50" t="s">
        <v>23</v>
      </c>
      <c r="B38" s="54">
        <v>1.55</v>
      </c>
      <c r="C38" s="54">
        <v>1.94</v>
      </c>
      <c r="D38" s="54">
        <v>2.57</v>
      </c>
      <c r="E38" s="54">
        <v>3.21</v>
      </c>
      <c r="F38" s="20" t="s">
        <v>16</v>
      </c>
      <c r="G38" s="20">
        <v>23.89</v>
      </c>
      <c r="I38" s="53"/>
      <c r="J38" s="53"/>
      <c r="K38" s="53"/>
      <c r="L38" s="53"/>
      <c r="M38" s="53"/>
      <c r="N38" s="53"/>
    </row>
    <row r="39" spans="1:14" s="9" customFormat="1" ht="12.75">
      <c r="A39" s="47" t="s">
        <v>84</v>
      </c>
      <c r="B39" s="52">
        <v>1.46</v>
      </c>
      <c r="C39" s="52">
        <v>2.55</v>
      </c>
      <c r="D39" s="52">
        <v>2.42</v>
      </c>
      <c r="E39" s="52">
        <v>4.24</v>
      </c>
      <c r="F39" s="16" t="s">
        <v>16</v>
      </c>
      <c r="G39" s="16">
        <v>23.89</v>
      </c>
      <c r="I39" s="53"/>
      <c r="J39" s="53"/>
      <c r="K39" s="53"/>
      <c r="L39" s="53"/>
      <c r="M39" s="53"/>
      <c r="N39" s="53"/>
    </row>
    <row r="40" spans="1:14" s="9" customFormat="1" ht="12.75">
      <c r="A40" s="50" t="s">
        <v>85</v>
      </c>
      <c r="B40" s="54">
        <v>1.46</v>
      </c>
      <c r="C40" s="54">
        <v>2.55</v>
      </c>
      <c r="D40" s="54">
        <v>2.42</v>
      </c>
      <c r="E40" s="54">
        <v>4.24</v>
      </c>
      <c r="F40" s="20" t="s">
        <v>16</v>
      </c>
      <c r="G40" s="20">
        <v>23.89</v>
      </c>
      <c r="I40" s="53"/>
      <c r="J40" s="53"/>
      <c r="K40" s="53"/>
      <c r="L40" s="53"/>
      <c r="M40" s="53"/>
      <c r="N40" s="53"/>
    </row>
    <row r="41" spans="1:14" s="9" customFormat="1" ht="12.75">
      <c r="A41" s="47" t="s">
        <v>28</v>
      </c>
      <c r="B41" s="52" t="s">
        <v>16</v>
      </c>
      <c r="C41" s="52" t="s">
        <v>16</v>
      </c>
      <c r="D41" s="52">
        <v>2.42</v>
      </c>
      <c r="E41" s="52" t="s">
        <v>16</v>
      </c>
      <c r="F41" s="16" t="s">
        <v>16</v>
      </c>
      <c r="G41" s="16">
        <v>23.89</v>
      </c>
      <c r="I41" s="53"/>
      <c r="J41" s="53"/>
      <c r="K41" s="53"/>
      <c r="L41" s="53"/>
      <c r="M41" s="53"/>
      <c r="N41" s="53"/>
    </row>
    <row r="42" spans="1:14" s="9" customFormat="1" ht="12.75">
      <c r="A42" s="50" t="s">
        <v>109</v>
      </c>
      <c r="B42" s="54" t="s">
        <v>16</v>
      </c>
      <c r="C42" s="54" t="s">
        <v>16</v>
      </c>
      <c r="D42" s="54">
        <v>2.42</v>
      </c>
      <c r="E42" s="54" t="s">
        <v>16</v>
      </c>
      <c r="F42" s="20" t="s">
        <v>16</v>
      </c>
      <c r="G42" s="20">
        <v>23.89</v>
      </c>
      <c r="I42" s="53"/>
      <c r="J42" s="53"/>
      <c r="K42" s="53"/>
      <c r="L42" s="53"/>
      <c r="M42" s="53"/>
      <c r="N42" s="53"/>
    </row>
    <row r="43" s="9" customFormat="1" ht="12.75">
      <c r="A43" s="56" t="s">
        <v>119</v>
      </c>
    </row>
    <row r="44" s="9" customFormat="1" ht="15">
      <c r="A44" s="57" t="s">
        <v>120</v>
      </c>
    </row>
    <row r="45" s="9" customFormat="1" ht="12.75">
      <c r="A45" s="56" t="s">
        <v>121</v>
      </c>
    </row>
    <row r="46" s="9" customFormat="1" ht="12.75">
      <c r="A46" s="58"/>
    </row>
    <row r="47" s="9" customFormat="1" ht="12.75">
      <c r="A47" s="58"/>
    </row>
    <row r="48" s="9" customFormat="1" ht="12.75">
      <c r="A48" s="59"/>
    </row>
    <row r="49" s="9" customFormat="1" ht="12.75"/>
    <row r="50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88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34.8515625" style="106" customWidth="1"/>
    <col min="2" max="3" width="10.7109375" style="116" customWidth="1"/>
    <col min="4" max="4" width="13.28125" style="106" customWidth="1"/>
    <col min="5" max="5" width="7.140625" style="106" customWidth="1"/>
    <col min="6" max="6" width="11.421875" style="106" customWidth="1"/>
    <col min="7" max="7" width="12.57421875" style="106" customWidth="1"/>
    <col min="8" max="9" width="14.7109375" style="106" customWidth="1"/>
    <col min="10" max="10" width="15.421875" style="106" customWidth="1"/>
    <col min="11" max="12" width="12.8515625" style="106" customWidth="1"/>
    <col min="13" max="13" width="13.00390625" style="107" customWidth="1"/>
    <col min="14" max="14" width="10.8515625" style="108" customWidth="1"/>
    <col min="15" max="15" width="7.8515625" style="109" customWidth="1"/>
    <col min="16" max="17" width="13.140625" style="109" customWidth="1"/>
    <col min="18" max="18" width="19.421875" style="109" customWidth="1"/>
    <col min="19" max="19" width="14.7109375" style="109" customWidth="1"/>
    <col min="20" max="21" width="14.8515625" style="109" customWidth="1"/>
    <col min="22" max="23" width="8.8515625" style="109" customWidth="1"/>
    <col min="24" max="24" width="10.140625" style="109" customWidth="1"/>
    <col min="25" max="25" width="9.140625" style="109" customWidth="1"/>
    <col min="26" max="26" width="14.00390625" style="109" customWidth="1"/>
    <col min="27" max="28" width="9.421875" style="110" customWidth="1"/>
    <col min="29" max="29" width="9.140625" style="110" customWidth="1"/>
    <col min="30" max="30" width="9.8515625" style="110" customWidth="1"/>
    <col min="31" max="31" width="15.00390625" style="110" customWidth="1"/>
    <col min="32" max="254" width="9.140625" style="110" customWidth="1"/>
  </cols>
  <sheetData>
    <row r="1" ht="12.75">
      <c r="P1" s="155" t="s">
        <v>216</v>
      </c>
    </row>
    <row r="2" spans="7:16" ht="15.75">
      <c r="G2" s="151" t="s">
        <v>87</v>
      </c>
      <c r="H2" s="151"/>
      <c r="I2" s="151"/>
      <c r="J2" s="151"/>
      <c r="K2" s="151"/>
      <c r="L2" s="151"/>
      <c r="M2" s="151"/>
      <c r="N2" s="151"/>
      <c r="O2" s="152"/>
      <c r="P2" s="156">
        <v>1.045</v>
      </c>
    </row>
    <row r="4" spans="13:18" ht="12.75">
      <c r="M4" s="163" t="s">
        <v>218</v>
      </c>
      <c r="N4" s="164">
        <v>0.28</v>
      </c>
      <c r="O4" s="164"/>
      <c r="P4" s="165">
        <f>100%-N4</f>
        <v>0.72</v>
      </c>
      <c r="Q4" s="163"/>
      <c r="R4" s="166"/>
    </row>
    <row r="5" spans="1:254" ht="12.75">
      <c r="A5"/>
      <c r="B5" s="98" t="s">
        <v>200</v>
      </c>
      <c r="C5" s="98" t="s">
        <v>201</v>
      </c>
      <c r="D5" t="s">
        <v>214</v>
      </c>
      <c r="E5" t="s">
        <v>215</v>
      </c>
      <c r="F5"/>
      <c r="G5"/>
      <c r="H5"/>
      <c r="I5"/>
      <c r="J5"/>
      <c r="K5"/>
      <c r="L5"/>
      <c r="M5" s="167" t="s">
        <v>219</v>
      </c>
      <c r="N5" s="168">
        <v>0.04</v>
      </c>
      <c r="O5" s="164"/>
      <c r="P5" s="165">
        <f>100%-N5</f>
        <v>0.96</v>
      </c>
      <c r="Q5" s="163"/>
      <c r="R5" s="16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t="s">
        <v>202</v>
      </c>
      <c r="B6" s="100">
        <v>0.28</v>
      </c>
      <c r="C6" s="100">
        <v>0.262</v>
      </c>
      <c r="D6" s="99">
        <f>B6*1.025</f>
        <v>0.287</v>
      </c>
      <c r="E6" s="99">
        <f>C6*1.025</f>
        <v>0.26855</v>
      </c>
      <c r="F6" s="99" t="s">
        <v>217</v>
      </c>
      <c r="G6"/>
      <c r="H6"/>
      <c r="I6"/>
      <c r="J6"/>
      <c r="K6"/>
      <c r="L6"/>
      <c r="M6" s="167" t="s">
        <v>219</v>
      </c>
      <c r="N6" s="168">
        <v>0.08</v>
      </c>
      <c r="O6" s="164"/>
      <c r="P6" s="165">
        <f>100%-N6</f>
        <v>0.92</v>
      </c>
      <c r="Q6" s="163"/>
      <c r="R6" s="16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>
      <c r="A7" t="s">
        <v>203</v>
      </c>
      <c r="B7" s="98">
        <v>0.268</v>
      </c>
      <c r="C7" s="100">
        <v>0.25</v>
      </c>
      <c r="D7" s="99">
        <f>B7*1.025</f>
        <v>0.2747</v>
      </c>
      <c r="E7" s="99">
        <f>C7*1.025</f>
        <v>0.25625</v>
      </c>
      <c r="F7" s="99"/>
      <c r="G7"/>
      <c r="H7"/>
      <c r="I7"/>
      <c r="J7"/>
      <c r="K7"/>
      <c r="L7"/>
      <c r="M7" s="167"/>
      <c r="N7" s="167"/>
      <c r="O7" s="163"/>
      <c r="P7" s="163"/>
      <c r="Q7" s="163"/>
      <c r="R7" s="16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/>
      <c r="B8" s="98"/>
      <c r="C8" s="98"/>
      <c r="D8" s="99"/>
      <c r="E8" s="99"/>
      <c r="F8" s="99"/>
      <c r="G8"/>
      <c r="H8"/>
      <c r="I8"/>
      <c r="J8"/>
      <c r="K8"/>
      <c r="L8"/>
      <c r="M8" s="163"/>
      <c r="N8" s="163"/>
      <c r="O8" s="163"/>
      <c r="P8" s="163"/>
      <c r="Q8" s="163"/>
      <c r="R8" s="16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.75" customHeight="1">
      <c r="A9" s="251"/>
      <c r="B9" s="118"/>
      <c r="C9" s="118"/>
      <c r="D9" s="118"/>
      <c r="E9"/>
      <c r="F9"/>
      <c r="G9"/>
      <c r="H9"/>
      <c r="I9"/>
      <c r="J9" s="251"/>
      <c r="M9" s="169"/>
      <c r="N9" s="170"/>
      <c r="O9" s="166"/>
      <c r="P9" s="163"/>
      <c r="Q9" s="163"/>
      <c r="R9" s="166"/>
      <c r="T9" s="251"/>
      <c r="U9" s="117"/>
      <c r="Z9" s="251"/>
      <c r="AC9"/>
      <c r="AE9" s="251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31" ht="12.75">
      <c r="A10" s="251"/>
      <c r="B10" s="118"/>
      <c r="C10" s="118"/>
      <c r="D10" s="118"/>
      <c r="E10"/>
      <c r="F10"/>
      <c r="G10"/>
      <c r="H10"/>
      <c r="I10"/>
      <c r="J10" s="251"/>
      <c r="K10" s="110"/>
      <c r="L10" s="110"/>
      <c r="M10" s="110"/>
      <c r="N10" s="110"/>
      <c r="O10" s="117"/>
      <c r="T10" s="251"/>
      <c r="U10" s="117"/>
      <c r="Z10" s="251"/>
      <c r="AE10" s="251"/>
    </row>
    <row r="11" spans="1:254" ht="45.75" customHeight="1">
      <c r="A11" s="119" t="s">
        <v>3</v>
      </c>
      <c r="B11" s="257" t="s">
        <v>88</v>
      </c>
      <c r="C11" s="258"/>
      <c r="D11" s="120" t="s">
        <v>204</v>
      </c>
      <c r="E11" s="120" t="s">
        <v>205</v>
      </c>
      <c r="F11" s="120" t="s">
        <v>206</v>
      </c>
      <c r="G11" s="120" t="s">
        <v>207</v>
      </c>
      <c r="H11" s="129" t="s">
        <v>89</v>
      </c>
      <c r="I11" s="129"/>
      <c r="J11" s="120" t="s">
        <v>204</v>
      </c>
      <c r="K11" s="120" t="s">
        <v>205</v>
      </c>
      <c r="L11" s="130" t="s">
        <v>206</v>
      </c>
      <c r="M11" s="130" t="s">
        <v>207</v>
      </c>
      <c r="N11" s="257" t="s">
        <v>90</v>
      </c>
      <c r="O11" s="258"/>
      <c r="P11" s="120" t="s">
        <v>204</v>
      </c>
      <c r="Q11" s="120" t="s">
        <v>205</v>
      </c>
      <c r="R11" s="120" t="s">
        <v>206</v>
      </c>
      <c r="S11" s="120" t="s">
        <v>207</v>
      </c>
      <c r="T11" s="129" t="s">
        <v>210</v>
      </c>
      <c r="U11" s="129"/>
      <c r="V11" s="120" t="s">
        <v>204</v>
      </c>
      <c r="W11" s="120" t="s">
        <v>205</v>
      </c>
      <c r="X11" s="130" t="s">
        <v>206</v>
      </c>
      <c r="Y11" s="130" t="s">
        <v>207</v>
      </c>
      <c r="Z11" s="110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6" t="s">
        <v>10</v>
      </c>
      <c r="B12" s="135" t="s">
        <v>92</v>
      </c>
      <c r="C12" s="157">
        <v>0.28</v>
      </c>
      <c r="D12" s="128"/>
      <c r="E12" s="162"/>
      <c r="F12" s="128"/>
      <c r="G12" s="128"/>
      <c r="H12" s="128" t="s">
        <v>11</v>
      </c>
      <c r="I12" s="157">
        <v>0.28</v>
      </c>
      <c r="J12" s="128"/>
      <c r="K12" s="157"/>
      <c r="L12" s="128"/>
      <c r="M12" s="128"/>
      <c r="N12" s="34" t="s">
        <v>94</v>
      </c>
      <c r="O12" s="157">
        <v>0.28</v>
      </c>
      <c r="P12" s="128"/>
      <c r="Q12" s="162"/>
      <c r="R12" s="128"/>
      <c r="S12" s="128"/>
      <c r="T12" s="128" t="s">
        <v>11</v>
      </c>
      <c r="U12" s="157">
        <v>0.28</v>
      </c>
      <c r="V12" s="128"/>
      <c r="W12" s="162"/>
      <c r="X12" s="128"/>
      <c r="Y12" s="128"/>
      <c r="Z12" s="110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">
      <c r="A13" s="133" t="s">
        <v>14</v>
      </c>
      <c r="B13" s="136">
        <v>0.3</v>
      </c>
      <c r="C13" s="111">
        <f>B13*$P$4</f>
        <v>0.216</v>
      </c>
      <c r="D13" s="111">
        <v>0.441</v>
      </c>
      <c r="E13" s="111">
        <f>C13</f>
        <v>0.216</v>
      </c>
      <c r="F13" s="137">
        <f aca="true" t="shared" si="0" ref="F13:F28">D13*$D$6+E13*$P$2</f>
        <v>0.35228699999999996</v>
      </c>
      <c r="G13" s="137">
        <f aca="true" t="shared" si="1" ref="G13:G28">D13*$E$6+E13*$P$2</f>
        <v>0.34415055</v>
      </c>
      <c r="H13" s="113">
        <v>2.0020000000000002</v>
      </c>
      <c r="I13" s="111">
        <f>H13*$P$4</f>
        <v>1.44144</v>
      </c>
      <c r="J13" s="111">
        <v>0.6</v>
      </c>
      <c r="K13" s="111">
        <f>I13</f>
        <v>1.44144</v>
      </c>
      <c r="L13" s="137">
        <f aca="true" t="shared" si="2" ref="L13:L28">J13*$D$6+K13*$P$2</f>
        <v>1.6785047999999998</v>
      </c>
      <c r="M13" s="137">
        <f aca="true" t="shared" si="3" ref="M13:M28">J13*$E$6+K13*$P$2</f>
        <v>1.6674347999999999</v>
      </c>
      <c r="N13" s="136">
        <v>0.31</v>
      </c>
      <c r="O13" s="111">
        <f>N13*$P$4</f>
        <v>0.22319999999999998</v>
      </c>
      <c r="P13" s="174">
        <v>0.574</v>
      </c>
      <c r="Q13" s="111">
        <f>O13</f>
        <v>0.22319999999999998</v>
      </c>
      <c r="R13" s="137">
        <f>P13*$D$6+Q13*$P$2</f>
        <v>0.39798199999999995</v>
      </c>
      <c r="S13" s="137">
        <f>P13*$E$6+Q13*$P$2</f>
        <v>0.38739169999999995</v>
      </c>
      <c r="T13" s="113">
        <v>2.0020000000000002</v>
      </c>
      <c r="U13" s="111">
        <f>T13*$P$4</f>
        <v>1.44144</v>
      </c>
      <c r="V13" s="174">
        <v>0.826</v>
      </c>
      <c r="W13" s="111">
        <f>U13</f>
        <v>1.44144</v>
      </c>
      <c r="X13" s="137">
        <f>V13*$D$6+W13*$P$2</f>
        <v>1.7433667999999998</v>
      </c>
      <c r="Y13" s="137">
        <f>V13*$E$6+W13*$P$2</f>
        <v>1.7281270999999998</v>
      </c>
      <c r="Z13" s="110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">
      <c r="A14" s="134" t="s">
        <v>15</v>
      </c>
      <c r="B14" s="138">
        <v>0.38</v>
      </c>
      <c r="C14" s="111">
        <f aca="true" t="shared" si="4" ref="C14:C28">B14*$P$4</f>
        <v>0.2736</v>
      </c>
      <c r="D14" s="111">
        <v>0.441</v>
      </c>
      <c r="E14" s="111">
        <f aca="true" t="shared" si="5" ref="E14:E28">C14</f>
        <v>0.2736</v>
      </c>
      <c r="F14" s="137">
        <f t="shared" si="0"/>
        <v>0.412479</v>
      </c>
      <c r="G14" s="137">
        <f t="shared" si="1"/>
        <v>0.40434255</v>
      </c>
      <c r="H14" s="113">
        <v>2.49975</v>
      </c>
      <c r="I14" s="111">
        <f aca="true" t="shared" si="6" ref="I14:I28">H14*$P$4</f>
        <v>1.79982</v>
      </c>
      <c r="J14" s="111">
        <v>0.6</v>
      </c>
      <c r="K14" s="111">
        <f aca="true" t="shared" si="7" ref="K14:K27">I14</f>
        <v>1.79982</v>
      </c>
      <c r="L14" s="137">
        <f t="shared" si="2"/>
        <v>2.0530119</v>
      </c>
      <c r="M14" s="137">
        <f t="shared" si="3"/>
        <v>2.0419419</v>
      </c>
      <c r="N14" s="138">
        <v>0.4</v>
      </c>
      <c r="O14" s="111">
        <f aca="true" t="shared" si="8" ref="O14:O28">N14*$P$4</f>
        <v>0.288</v>
      </c>
      <c r="P14" s="174">
        <v>0.574</v>
      </c>
      <c r="Q14" s="111">
        <f aca="true" t="shared" si="9" ref="Q14:Q28">O14</f>
        <v>0.288</v>
      </c>
      <c r="R14" s="137">
        <f aca="true" t="shared" si="10" ref="R14:R28">P14*$D$6+Q14*$P$2</f>
        <v>0.46569799999999995</v>
      </c>
      <c r="S14" s="137">
        <f aca="true" t="shared" si="11" ref="S14:S28">P14*$E$6+Q14*$P$2</f>
        <v>0.45510769999999995</v>
      </c>
      <c r="T14" s="113">
        <v>2.49975</v>
      </c>
      <c r="U14" s="111">
        <f aca="true" t="shared" si="12" ref="U14:U28">T14*$P$4</f>
        <v>1.79982</v>
      </c>
      <c r="V14" s="174">
        <v>0.826</v>
      </c>
      <c r="W14" s="111">
        <f aca="true" t="shared" si="13" ref="W14:W28">U14</f>
        <v>1.79982</v>
      </c>
      <c r="X14" s="137">
        <f aca="true" t="shared" si="14" ref="X14:X28">V14*$D$6+W14*$P$2</f>
        <v>2.1178738999999998</v>
      </c>
      <c r="Y14" s="137">
        <f aca="true" t="shared" si="15" ref="Y14:Y28">V14*$E$6+W14*$P$2</f>
        <v>2.1026342</v>
      </c>
      <c r="Z14" s="110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">
      <c r="A15" s="133" t="s">
        <v>17</v>
      </c>
      <c r="B15" s="136">
        <v>0.39</v>
      </c>
      <c r="C15" s="111">
        <f t="shared" si="4"/>
        <v>0.2808</v>
      </c>
      <c r="D15" s="111">
        <v>0.441</v>
      </c>
      <c r="E15" s="111">
        <f t="shared" si="5"/>
        <v>0.2808</v>
      </c>
      <c r="F15" s="137">
        <f t="shared" si="0"/>
        <v>0.42000299999999996</v>
      </c>
      <c r="G15" s="137">
        <f t="shared" si="1"/>
        <v>0.41186655</v>
      </c>
      <c r="H15" s="113">
        <v>2.49975</v>
      </c>
      <c r="I15" s="111">
        <f t="shared" si="6"/>
        <v>1.79982</v>
      </c>
      <c r="J15" s="111">
        <v>0.6</v>
      </c>
      <c r="K15" s="111">
        <f t="shared" si="7"/>
        <v>1.79982</v>
      </c>
      <c r="L15" s="137">
        <f t="shared" si="2"/>
        <v>2.0530119</v>
      </c>
      <c r="M15" s="137">
        <f t="shared" si="3"/>
        <v>2.0419419</v>
      </c>
      <c r="N15" s="136">
        <v>0.4</v>
      </c>
      <c r="O15" s="111">
        <f t="shared" si="8"/>
        <v>0.288</v>
      </c>
      <c r="P15" s="174">
        <v>0.574</v>
      </c>
      <c r="Q15" s="111">
        <f t="shared" si="9"/>
        <v>0.288</v>
      </c>
      <c r="R15" s="137">
        <f t="shared" si="10"/>
        <v>0.46569799999999995</v>
      </c>
      <c r="S15" s="137">
        <f t="shared" si="11"/>
        <v>0.45510769999999995</v>
      </c>
      <c r="T15" s="113">
        <v>2.49975</v>
      </c>
      <c r="U15" s="111">
        <f t="shared" si="12"/>
        <v>1.79982</v>
      </c>
      <c r="V15" s="174">
        <v>0.826</v>
      </c>
      <c r="W15" s="111">
        <f t="shared" si="13"/>
        <v>1.79982</v>
      </c>
      <c r="X15" s="137">
        <f t="shared" si="14"/>
        <v>2.1178738999999998</v>
      </c>
      <c r="Y15" s="137">
        <f t="shared" si="15"/>
        <v>2.1026342</v>
      </c>
      <c r="Z15" s="110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">
      <c r="A16" s="134" t="s">
        <v>18</v>
      </c>
      <c r="B16" s="138">
        <v>0.39</v>
      </c>
      <c r="C16" s="111">
        <f t="shared" si="4"/>
        <v>0.2808</v>
      </c>
      <c r="D16" s="111">
        <v>0.441</v>
      </c>
      <c r="E16" s="111">
        <f t="shared" si="5"/>
        <v>0.2808</v>
      </c>
      <c r="F16" s="137">
        <f t="shared" si="0"/>
        <v>0.42000299999999996</v>
      </c>
      <c r="G16" s="137">
        <f t="shared" si="1"/>
        <v>0.41186655</v>
      </c>
      <c r="H16" s="113">
        <v>2.49975</v>
      </c>
      <c r="I16" s="111">
        <f t="shared" si="6"/>
        <v>1.79982</v>
      </c>
      <c r="J16" s="111">
        <v>0.6</v>
      </c>
      <c r="K16" s="111">
        <f t="shared" si="7"/>
        <v>1.79982</v>
      </c>
      <c r="L16" s="137">
        <f t="shared" si="2"/>
        <v>2.0530119</v>
      </c>
      <c r="M16" s="137">
        <f t="shared" si="3"/>
        <v>2.0419419</v>
      </c>
      <c r="N16" s="138">
        <v>0.4</v>
      </c>
      <c r="O16" s="111">
        <f t="shared" si="8"/>
        <v>0.288</v>
      </c>
      <c r="P16" s="174">
        <v>0.574</v>
      </c>
      <c r="Q16" s="111">
        <f t="shared" si="9"/>
        <v>0.288</v>
      </c>
      <c r="R16" s="137">
        <f t="shared" si="10"/>
        <v>0.46569799999999995</v>
      </c>
      <c r="S16" s="137">
        <f t="shared" si="11"/>
        <v>0.45510769999999995</v>
      </c>
      <c r="T16" s="113">
        <v>2.49975</v>
      </c>
      <c r="U16" s="111">
        <f t="shared" si="12"/>
        <v>1.79982</v>
      </c>
      <c r="V16" s="174">
        <v>0.826</v>
      </c>
      <c r="W16" s="111">
        <f t="shared" si="13"/>
        <v>1.79982</v>
      </c>
      <c r="X16" s="137">
        <f t="shared" si="14"/>
        <v>2.1178738999999998</v>
      </c>
      <c r="Y16" s="137">
        <f t="shared" si="15"/>
        <v>2.1026342</v>
      </c>
      <c r="Z16" s="110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">
      <c r="A17" s="133" t="s">
        <v>19</v>
      </c>
      <c r="B17" s="136">
        <v>0.4</v>
      </c>
      <c r="C17" s="111">
        <f t="shared" si="4"/>
        <v>0.288</v>
      </c>
      <c r="D17" s="111">
        <v>0.441</v>
      </c>
      <c r="E17" s="111">
        <f t="shared" si="5"/>
        <v>0.288</v>
      </c>
      <c r="F17" s="137">
        <f t="shared" si="0"/>
        <v>0.42752699999999993</v>
      </c>
      <c r="G17" s="137">
        <f t="shared" si="1"/>
        <v>0.41939055</v>
      </c>
      <c r="H17" s="113">
        <v>2.49975</v>
      </c>
      <c r="I17" s="111">
        <f t="shared" si="6"/>
        <v>1.79982</v>
      </c>
      <c r="J17" s="111">
        <v>0.6</v>
      </c>
      <c r="K17" s="111">
        <f t="shared" si="7"/>
        <v>1.79982</v>
      </c>
      <c r="L17" s="137">
        <f t="shared" si="2"/>
        <v>2.0530119</v>
      </c>
      <c r="M17" s="137">
        <f t="shared" si="3"/>
        <v>2.0419419</v>
      </c>
      <c r="N17" s="136">
        <v>0.41</v>
      </c>
      <c r="O17" s="111">
        <f t="shared" si="8"/>
        <v>0.29519999999999996</v>
      </c>
      <c r="P17" s="174">
        <v>0.574</v>
      </c>
      <c r="Q17" s="111">
        <f t="shared" si="9"/>
        <v>0.29519999999999996</v>
      </c>
      <c r="R17" s="137">
        <f t="shared" si="10"/>
        <v>0.4732219999999999</v>
      </c>
      <c r="S17" s="137">
        <f t="shared" si="11"/>
        <v>0.4626316999999999</v>
      </c>
      <c r="T17" s="113">
        <v>2.49975</v>
      </c>
      <c r="U17" s="111">
        <f t="shared" si="12"/>
        <v>1.79982</v>
      </c>
      <c r="V17" s="174">
        <v>0.826</v>
      </c>
      <c r="W17" s="111">
        <f t="shared" si="13"/>
        <v>1.79982</v>
      </c>
      <c r="X17" s="137">
        <f t="shared" si="14"/>
        <v>2.1178738999999998</v>
      </c>
      <c r="Y17" s="137">
        <f t="shared" si="15"/>
        <v>2.1026342</v>
      </c>
      <c r="Z17" s="110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">
      <c r="A18" s="134" t="s">
        <v>20</v>
      </c>
      <c r="B18" s="138">
        <v>0.4</v>
      </c>
      <c r="C18" s="111">
        <f t="shared" si="4"/>
        <v>0.288</v>
      </c>
      <c r="D18" s="111">
        <v>0.441</v>
      </c>
      <c r="E18" s="111">
        <f t="shared" si="5"/>
        <v>0.288</v>
      </c>
      <c r="F18" s="137">
        <f t="shared" si="0"/>
        <v>0.42752699999999993</v>
      </c>
      <c r="G18" s="137">
        <f t="shared" si="1"/>
        <v>0.41939055</v>
      </c>
      <c r="H18" s="113">
        <v>2.49975</v>
      </c>
      <c r="I18" s="111">
        <f t="shared" si="6"/>
        <v>1.79982</v>
      </c>
      <c r="J18" s="111">
        <v>0.6</v>
      </c>
      <c r="K18" s="111">
        <f t="shared" si="7"/>
        <v>1.79982</v>
      </c>
      <c r="L18" s="137">
        <f t="shared" si="2"/>
        <v>2.0530119</v>
      </c>
      <c r="M18" s="137">
        <f t="shared" si="3"/>
        <v>2.0419419</v>
      </c>
      <c r="N18" s="138">
        <v>0.41</v>
      </c>
      <c r="O18" s="111">
        <f t="shared" si="8"/>
        <v>0.29519999999999996</v>
      </c>
      <c r="P18" s="174">
        <v>0.574</v>
      </c>
      <c r="Q18" s="111">
        <f t="shared" si="9"/>
        <v>0.29519999999999996</v>
      </c>
      <c r="R18" s="137">
        <f t="shared" si="10"/>
        <v>0.4732219999999999</v>
      </c>
      <c r="S18" s="137">
        <f t="shared" si="11"/>
        <v>0.4626316999999999</v>
      </c>
      <c r="T18" s="113">
        <v>2.49975</v>
      </c>
      <c r="U18" s="111">
        <f t="shared" si="12"/>
        <v>1.79982</v>
      </c>
      <c r="V18" s="174">
        <v>0.826</v>
      </c>
      <c r="W18" s="111">
        <f t="shared" si="13"/>
        <v>1.79982</v>
      </c>
      <c r="X18" s="137">
        <f t="shared" si="14"/>
        <v>2.1178738999999998</v>
      </c>
      <c r="Y18" s="137">
        <f t="shared" si="15"/>
        <v>2.1026342</v>
      </c>
      <c r="Z18" s="110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">
      <c r="A19" s="133" t="s">
        <v>21</v>
      </c>
      <c r="B19" s="136">
        <v>0.39</v>
      </c>
      <c r="C19" s="111">
        <f t="shared" si="4"/>
        <v>0.2808</v>
      </c>
      <c r="D19" s="111">
        <v>0.441</v>
      </c>
      <c r="E19" s="111">
        <f t="shared" si="5"/>
        <v>0.2808</v>
      </c>
      <c r="F19" s="137">
        <f t="shared" si="0"/>
        <v>0.42000299999999996</v>
      </c>
      <c r="G19" s="137">
        <f t="shared" si="1"/>
        <v>0.41186655</v>
      </c>
      <c r="H19" s="113">
        <v>2.49975</v>
      </c>
      <c r="I19" s="111">
        <f t="shared" si="6"/>
        <v>1.79982</v>
      </c>
      <c r="J19" s="111">
        <v>0.6</v>
      </c>
      <c r="K19" s="111">
        <f t="shared" si="7"/>
        <v>1.79982</v>
      </c>
      <c r="L19" s="137">
        <f t="shared" si="2"/>
        <v>2.0530119</v>
      </c>
      <c r="M19" s="137">
        <f t="shared" si="3"/>
        <v>2.0419419</v>
      </c>
      <c r="N19" s="136">
        <v>0.4</v>
      </c>
      <c r="O19" s="111">
        <f t="shared" si="8"/>
        <v>0.288</v>
      </c>
      <c r="P19" s="174">
        <v>0.574</v>
      </c>
      <c r="Q19" s="111">
        <f t="shared" si="9"/>
        <v>0.288</v>
      </c>
      <c r="R19" s="137">
        <f t="shared" si="10"/>
        <v>0.46569799999999995</v>
      </c>
      <c r="S19" s="137">
        <f t="shared" si="11"/>
        <v>0.45510769999999995</v>
      </c>
      <c r="T19" s="113">
        <v>2.49975</v>
      </c>
      <c r="U19" s="111">
        <f t="shared" si="12"/>
        <v>1.79982</v>
      </c>
      <c r="V19" s="174">
        <v>0.826</v>
      </c>
      <c r="W19" s="111">
        <f t="shared" si="13"/>
        <v>1.79982</v>
      </c>
      <c r="X19" s="137">
        <f t="shared" si="14"/>
        <v>2.1178738999999998</v>
      </c>
      <c r="Y19" s="137">
        <f t="shared" si="15"/>
        <v>2.1026342</v>
      </c>
      <c r="Z19" s="110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">
      <c r="A20" s="176" t="s">
        <v>22</v>
      </c>
      <c r="B20" s="138">
        <v>0.46</v>
      </c>
      <c r="C20" s="111">
        <f t="shared" si="4"/>
        <v>0.3312</v>
      </c>
      <c r="D20" s="173">
        <v>0.385</v>
      </c>
      <c r="E20" s="111">
        <f t="shared" si="5"/>
        <v>0.3312</v>
      </c>
      <c r="F20" s="137">
        <f t="shared" si="0"/>
        <v>0.456599</v>
      </c>
      <c r="G20" s="137">
        <f t="shared" si="1"/>
        <v>0.44949574999999997</v>
      </c>
      <c r="H20" s="113">
        <v>2.6565000000000003</v>
      </c>
      <c r="I20" s="111">
        <f t="shared" si="6"/>
        <v>1.9126800000000002</v>
      </c>
      <c r="J20" s="173">
        <v>0.565</v>
      </c>
      <c r="K20" s="111">
        <f t="shared" si="7"/>
        <v>1.9126800000000002</v>
      </c>
      <c r="L20" s="137">
        <f t="shared" si="2"/>
        <v>2.1609056</v>
      </c>
      <c r="M20" s="137">
        <f t="shared" si="3"/>
        <v>2.1504813499999997</v>
      </c>
      <c r="N20" s="138">
        <v>0.48</v>
      </c>
      <c r="O20" s="111">
        <f t="shared" si="8"/>
        <v>0.34559999999999996</v>
      </c>
      <c r="P20" s="174">
        <v>0.49</v>
      </c>
      <c r="Q20" s="111">
        <f t="shared" si="9"/>
        <v>0.34559999999999996</v>
      </c>
      <c r="R20" s="137">
        <f t="shared" si="10"/>
        <v>0.501782</v>
      </c>
      <c r="S20" s="137">
        <f t="shared" si="11"/>
        <v>0.49274149999999994</v>
      </c>
      <c r="T20" s="113">
        <v>2.6565000000000003</v>
      </c>
      <c r="U20" s="111">
        <f t="shared" si="12"/>
        <v>1.9126800000000002</v>
      </c>
      <c r="V20" s="174">
        <v>0.753</v>
      </c>
      <c r="W20" s="111">
        <f t="shared" si="13"/>
        <v>1.9126800000000002</v>
      </c>
      <c r="X20" s="137">
        <f t="shared" si="14"/>
        <v>2.2148616</v>
      </c>
      <c r="Y20" s="137">
        <f t="shared" si="15"/>
        <v>2.20096875</v>
      </c>
      <c r="Z20" s="11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">
      <c r="A21" s="177" t="s">
        <v>23</v>
      </c>
      <c r="B21" s="136">
        <v>0.48</v>
      </c>
      <c r="C21" s="111">
        <f t="shared" si="4"/>
        <v>0.34559999999999996</v>
      </c>
      <c r="D21" s="173">
        <v>0.385</v>
      </c>
      <c r="E21" s="111">
        <f t="shared" si="5"/>
        <v>0.34559999999999996</v>
      </c>
      <c r="F21" s="137">
        <f t="shared" si="0"/>
        <v>0.4716469999999999</v>
      </c>
      <c r="G21" s="137">
        <f t="shared" si="1"/>
        <v>0.4645437499999999</v>
      </c>
      <c r="H21" s="113">
        <v>2.74725</v>
      </c>
      <c r="I21" s="111">
        <f t="shared" si="6"/>
        <v>1.9780200000000001</v>
      </c>
      <c r="J21" s="173">
        <v>0.565</v>
      </c>
      <c r="K21" s="111">
        <f t="shared" si="7"/>
        <v>1.9780200000000001</v>
      </c>
      <c r="L21" s="137">
        <f t="shared" si="2"/>
        <v>2.2291858999999996</v>
      </c>
      <c r="M21" s="137">
        <f t="shared" si="3"/>
        <v>2.21876165</v>
      </c>
      <c r="N21" s="136">
        <v>0.5</v>
      </c>
      <c r="O21" s="111">
        <f t="shared" si="8"/>
        <v>0.36</v>
      </c>
      <c r="P21" s="174">
        <v>0.49</v>
      </c>
      <c r="Q21" s="111">
        <f t="shared" si="9"/>
        <v>0.36</v>
      </c>
      <c r="R21" s="137">
        <f t="shared" si="10"/>
        <v>0.5168299999999999</v>
      </c>
      <c r="S21" s="137">
        <f t="shared" si="11"/>
        <v>0.5077895</v>
      </c>
      <c r="T21" s="113">
        <v>2.74725</v>
      </c>
      <c r="U21" s="111">
        <f t="shared" si="12"/>
        <v>1.9780200000000001</v>
      </c>
      <c r="V21" s="174">
        <v>0.753</v>
      </c>
      <c r="W21" s="111">
        <f t="shared" si="13"/>
        <v>1.9780200000000001</v>
      </c>
      <c r="X21" s="137">
        <f t="shared" si="14"/>
        <v>2.2831419</v>
      </c>
      <c r="Y21" s="137">
        <f t="shared" si="15"/>
        <v>2.26924905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">
      <c r="A22" s="134" t="s">
        <v>24</v>
      </c>
      <c r="B22" s="138">
        <v>0.4</v>
      </c>
      <c r="C22" s="111">
        <f t="shared" si="4"/>
        <v>0.288</v>
      </c>
      <c r="D22" s="111">
        <v>0.441</v>
      </c>
      <c r="E22" s="111">
        <f t="shared" si="5"/>
        <v>0.288</v>
      </c>
      <c r="F22" s="137">
        <f t="shared" si="0"/>
        <v>0.42752699999999993</v>
      </c>
      <c r="G22" s="137">
        <f t="shared" si="1"/>
        <v>0.41939055</v>
      </c>
      <c r="H22" s="113">
        <v>2.49975</v>
      </c>
      <c r="I22" s="111">
        <f t="shared" si="6"/>
        <v>1.79982</v>
      </c>
      <c r="J22" s="111">
        <v>0.6</v>
      </c>
      <c r="K22" s="111">
        <f t="shared" si="7"/>
        <v>1.79982</v>
      </c>
      <c r="L22" s="137">
        <f t="shared" si="2"/>
        <v>2.0530119</v>
      </c>
      <c r="M22" s="137">
        <f t="shared" si="3"/>
        <v>2.0419419</v>
      </c>
      <c r="N22" s="138">
        <v>0.41</v>
      </c>
      <c r="O22" s="111">
        <f t="shared" si="8"/>
        <v>0.29519999999999996</v>
      </c>
      <c r="P22" s="174">
        <v>0.574</v>
      </c>
      <c r="Q22" s="111">
        <f t="shared" si="9"/>
        <v>0.29519999999999996</v>
      </c>
      <c r="R22" s="137">
        <f t="shared" si="10"/>
        <v>0.4732219999999999</v>
      </c>
      <c r="S22" s="137">
        <f t="shared" si="11"/>
        <v>0.4626316999999999</v>
      </c>
      <c r="T22" s="113">
        <v>2.49975</v>
      </c>
      <c r="U22" s="111">
        <f t="shared" si="12"/>
        <v>1.79982</v>
      </c>
      <c r="V22" s="174">
        <v>0.826</v>
      </c>
      <c r="W22" s="111">
        <f t="shared" si="13"/>
        <v>1.79982</v>
      </c>
      <c r="X22" s="137">
        <f t="shared" si="14"/>
        <v>2.1178738999999998</v>
      </c>
      <c r="Y22" s="137">
        <f t="shared" si="15"/>
        <v>2.1026342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">
      <c r="A23" s="133" t="s">
        <v>25</v>
      </c>
      <c r="B23" s="136">
        <v>0.4</v>
      </c>
      <c r="C23" s="111">
        <f t="shared" si="4"/>
        <v>0.288</v>
      </c>
      <c r="D23" s="111">
        <v>0.441</v>
      </c>
      <c r="E23" s="111">
        <f t="shared" si="5"/>
        <v>0.288</v>
      </c>
      <c r="F23" s="137">
        <f t="shared" si="0"/>
        <v>0.42752699999999993</v>
      </c>
      <c r="G23" s="137">
        <f t="shared" si="1"/>
        <v>0.41939055</v>
      </c>
      <c r="H23" s="113">
        <v>2.49975</v>
      </c>
      <c r="I23" s="111">
        <f t="shared" si="6"/>
        <v>1.79982</v>
      </c>
      <c r="J23" s="111">
        <v>0.6</v>
      </c>
      <c r="K23" s="111">
        <f t="shared" si="7"/>
        <v>1.79982</v>
      </c>
      <c r="L23" s="137">
        <f t="shared" si="2"/>
        <v>2.0530119</v>
      </c>
      <c r="M23" s="137">
        <f t="shared" si="3"/>
        <v>2.0419419</v>
      </c>
      <c r="N23" s="136">
        <v>0.41</v>
      </c>
      <c r="O23" s="111">
        <f t="shared" si="8"/>
        <v>0.29519999999999996</v>
      </c>
      <c r="P23" s="174">
        <v>0.574</v>
      </c>
      <c r="Q23" s="111">
        <f t="shared" si="9"/>
        <v>0.29519999999999996</v>
      </c>
      <c r="R23" s="137">
        <f t="shared" si="10"/>
        <v>0.4732219999999999</v>
      </c>
      <c r="S23" s="137">
        <f t="shared" si="11"/>
        <v>0.4626316999999999</v>
      </c>
      <c r="T23" s="113">
        <v>2.49975</v>
      </c>
      <c r="U23" s="111">
        <f t="shared" si="12"/>
        <v>1.79982</v>
      </c>
      <c r="V23" s="174">
        <v>0.826</v>
      </c>
      <c r="W23" s="111">
        <f t="shared" si="13"/>
        <v>1.79982</v>
      </c>
      <c r="X23" s="137">
        <f t="shared" si="14"/>
        <v>2.1178738999999998</v>
      </c>
      <c r="Y23" s="137">
        <f t="shared" si="15"/>
        <v>2.1026342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">
      <c r="A24" s="134" t="s">
        <v>26</v>
      </c>
      <c r="B24" s="138">
        <v>0.4</v>
      </c>
      <c r="C24" s="111">
        <f t="shared" si="4"/>
        <v>0.288</v>
      </c>
      <c r="D24" s="111">
        <v>0.441</v>
      </c>
      <c r="E24" s="111">
        <f t="shared" si="5"/>
        <v>0.288</v>
      </c>
      <c r="F24" s="137">
        <f t="shared" si="0"/>
        <v>0.42752699999999993</v>
      </c>
      <c r="G24" s="137">
        <f t="shared" si="1"/>
        <v>0.41939055</v>
      </c>
      <c r="H24" s="113">
        <v>2.49975</v>
      </c>
      <c r="I24" s="111">
        <f t="shared" si="6"/>
        <v>1.79982</v>
      </c>
      <c r="J24" s="111">
        <v>0.6</v>
      </c>
      <c r="K24" s="111">
        <f t="shared" si="7"/>
        <v>1.79982</v>
      </c>
      <c r="L24" s="137">
        <f t="shared" si="2"/>
        <v>2.0530119</v>
      </c>
      <c r="M24" s="137">
        <f t="shared" si="3"/>
        <v>2.0419419</v>
      </c>
      <c r="N24" s="138">
        <v>0.41</v>
      </c>
      <c r="O24" s="111">
        <f t="shared" si="8"/>
        <v>0.29519999999999996</v>
      </c>
      <c r="P24" s="174">
        <v>0.574</v>
      </c>
      <c r="Q24" s="111">
        <f t="shared" si="9"/>
        <v>0.29519999999999996</v>
      </c>
      <c r="R24" s="137">
        <f t="shared" si="10"/>
        <v>0.4732219999999999</v>
      </c>
      <c r="S24" s="137">
        <f t="shared" si="11"/>
        <v>0.4626316999999999</v>
      </c>
      <c r="T24" s="113">
        <v>2.49975</v>
      </c>
      <c r="U24" s="111">
        <f t="shared" si="12"/>
        <v>1.79982</v>
      </c>
      <c r="V24" s="174">
        <v>0.826</v>
      </c>
      <c r="W24" s="111">
        <f t="shared" si="13"/>
        <v>1.79982</v>
      </c>
      <c r="X24" s="137">
        <f t="shared" si="14"/>
        <v>2.1178738999999998</v>
      </c>
      <c r="Y24" s="137">
        <f t="shared" si="15"/>
        <v>2.1026342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">
      <c r="A25" s="133" t="s">
        <v>27</v>
      </c>
      <c r="B25" s="136">
        <v>0.4</v>
      </c>
      <c r="C25" s="111">
        <f t="shared" si="4"/>
        <v>0.288</v>
      </c>
      <c r="D25" s="111">
        <v>0.441</v>
      </c>
      <c r="E25" s="111">
        <f t="shared" si="5"/>
        <v>0.288</v>
      </c>
      <c r="F25" s="137">
        <f t="shared" si="0"/>
        <v>0.42752699999999993</v>
      </c>
      <c r="G25" s="137">
        <f t="shared" si="1"/>
        <v>0.41939055</v>
      </c>
      <c r="H25" s="113">
        <v>2.49975</v>
      </c>
      <c r="I25" s="111">
        <f t="shared" si="6"/>
        <v>1.79982</v>
      </c>
      <c r="J25" s="111">
        <v>0.6</v>
      </c>
      <c r="K25" s="111">
        <f t="shared" si="7"/>
        <v>1.79982</v>
      </c>
      <c r="L25" s="137">
        <f t="shared" si="2"/>
        <v>2.0530119</v>
      </c>
      <c r="M25" s="137">
        <f t="shared" si="3"/>
        <v>2.0419419</v>
      </c>
      <c r="N25" s="136">
        <v>0.41</v>
      </c>
      <c r="O25" s="111">
        <f t="shared" si="8"/>
        <v>0.29519999999999996</v>
      </c>
      <c r="P25" s="174">
        <v>0.574</v>
      </c>
      <c r="Q25" s="111">
        <f t="shared" si="9"/>
        <v>0.29519999999999996</v>
      </c>
      <c r="R25" s="137">
        <f t="shared" si="10"/>
        <v>0.4732219999999999</v>
      </c>
      <c r="S25" s="137">
        <f t="shared" si="11"/>
        <v>0.4626316999999999</v>
      </c>
      <c r="T25" s="113">
        <v>2.49975</v>
      </c>
      <c r="U25" s="111">
        <f t="shared" si="12"/>
        <v>1.79982</v>
      </c>
      <c r="V25" s="174">
        <v>0.826</v>
      </c>
      <c r="W25" s="111">
        <f t="shared" si="13"/>
        <v>1.79982</v>
      </c>
      <c r="X25" s="137">
        <f t="shared" si="14"/>
        <v>2.1178738999999998</v>
      </c>
      <c r="Y25" s="137">
        <f t="shared" si="15"/>
        <v>2.1026342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">
      <c r="A26" s="134" t="s">
        <v>28</v>
      </c>
      <c r="B26" s="138">
        <v>0.4</v>
      </c>
      <c r="C26" s="111">
        <f t="shared" si="4"/>
        <v>0.288</v>
      </c>
      <c r="D26" s="111">
        <v>0.441</v>
      </c>
      <c r="E26" s="111">
        <f t="shared" si="5"/>
        <v>0.288</v>
      </c>
      <c r="F26" s="137">
        <f t="shared" si="0"/>
        <v>0.42752699999999993</v>
      </c>
      <c r="G26" s="137">
        <f t="shared" si="1"/>
        <v>0.41939055</v>
      </c>
      <c r="H26" s="113">
        <v>2.49975</v>
      </c>
      <c r="I26" s="111">
        <f t="shared" si="6"/>
        <v>1.79982</v>
      </c>
      <c r="J26" s="111">
        <v>0.6</v>
      </c>
      <c r="K26" s="111">
        <f t="shared" si="7"/>
        <v>1.79982</v>
      </c>
      <c r="L26" s="137">
        <f t="shared" si="2"/>
        <v>2.0530119</v>
      </c>
      <c r="M26" s="137">
        <f t="shared" si="3"/>
        <v>2.0419419</v>
      </c>
      <c r="N26" s="138">
        <v>0.41</v>
      </c>
      <c r="O26" s="111">
        <f t="shared" si="8"/>
        <v>0.29519999999999996</v>
      </c>
      <c r="P26" s="174">
        <v>0.574</v>
      </c>
      <c r="Q26" s="111">
        <f t="shared" si="9"/>
        <v>0.29519999999999996</v>
      </c>
      <c r="R26" s="137">
        <f t="shared" si="10"/>
        <v>0.4732219999999999</v>
      </c>
      <c r="S26" s="137">
        <f t="shared" si="11"/>
        <v>0.4626316999999999</v>
      </c>
      <c r="T26" s="113">
        <v>2.49975</v>
      </c>
      <c r="U26" s="111">
        <f t="shared" si="12"/>
        <v>1.79982</v>
      </c>
      <c r="V26" s="174">
        <v>0.826</v>
      </c>
      <c r="W26" s="111">
        <f t="shared" si="13"/>
        <v>1.79982</v>
      </c>
      <c r="X26" s="137">
        <f t="shared" si="14"/>
        <v>2.1178738999999998</v>
      </c>
      <c r="Y26" s="137">
        <f t="shared" si="15"/>
        <v>2.1026342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">
      <c r="A27" s="133" t="s">
        <v>29</v>
      </c>
      <c r="B27" s="136">
        <v>0.3</v>
      </c>
      <c r="C27" s="111">
        <f t="shared" si="4"/>
        <v>0.216</v>
      </c>
      <c r="D27" s="111">
        <v>0.441</v>
      </c>
      <c r="E27" s="111">
        <f t="shared" si="5"/>
        <v>0.216</v>
      </c>
      <c r="F27" s="137">
        <f t="shared" si="0"/>
        <v>0.35228699999999996</v>
      </c>
      <c r="G27" s="137">
        <f t="shared" si="1"/>
        <v>0.34415055</v>
      </c>
      <c r="H27" s="113">
        <v>2.0020000000000002</v>
      </c>
      <c r="I27" s="111">
        <f t="shared" si="6"/>
        <v>1.44144</v>
      </c>
      <c r="J27" s="111">
        <v>0.6</v>
      </c>
      <c r="K27" s="111">
        <f t="shared" si="7"/>
        <v>1.44144</v>
      </c>
      <c r="L27" s="137">
        <f t="shared" si="2"/>
        <v>1.6785047999999998</v>
      </c>
      <c r="M27" s="137">
        <f t="shared" si="3"/>
        <v>1.6674347999999999</v>
      </c>
      <c r="N27" s="136">
        <v>0.31</v>
      </c>
      <c r="O27" s="111">
        <f t="shared" si="8"/>
        <v>0.22319999999999998</v>
      </c>
      <c r="P27" s="174">
        <v>0.574</v>
      </c>
      <c r="Q27" s="111">
        <f t="shared" si="9"/>
        <v>0.22319999999999998</v>
      </c>
      <c r="R27" s="137">
        <f t="shared" si="10"/>
        <v>0.39798199999999995</v>
      </c>
      <c r="S27" s="137">
        <f t="shared" si="11"/>
        <v>0.38739169999999995</v>
      </c>
      <c r="T27" s="113">
        <v>2.0020000000000002</v>
      </c>
      <c r="U27" s="111">
        <f t="shared" si="12"/>
        <v>1.44144</v>
      </c>
      <c r="V27" s="174">
        <v>0.826</v>
      </c>
      <c r="W27" s="111">
        <f t="shared" si="13"/>
        <v>1.44144</v>
      </c>
      <c r="X27" s="137">
        <f t="shared" si="14"/>
        <v>1.7433667999999998</v>
      </c>
      <c r="Y27" s="137">
        <f t="shared" si="15"/>
        <v>1.7281270999999998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">
      <c r="A28" s="134" t="s">
        <v>30</v>
      </c>
      <c r="B28" s="138">
        <v>0.3</v>
      </c>
      <c r="C28" s="111">
        <f t="shared" si="4"/>
        <v>0.216</v>
      </c>
      <c r="D28" s="111">
        <v>0.441</v>
      </c>
      <c r="E28" s="111">
        <f t="shared" si="5"/>
        <v>0.216</v>
      </c>
      <c r="F28" s="137">
        <f t="shared" si="0"/>
        <v>0.35228699999999996</v>
      </c>
      <c r="G28" s="137">
        <f t="shared" si="1"/>
        <v>0.34415055</v>
      </c>
      <c r="H28" s="113">
        <v>2.0020000000000002</v>
      </c>
      <c r="I28" s="111">
        <f t="shared" si="6"/>
        <v>1.44144</v>
      </c>
      <c r="J28" s="111">
        <v>0.6</v>
      </c>
      <c r="K28" s="111">
        <f>I28</f>
        <v>1.44144</v>
      </c>
      <c r="L28" s="137">
        <f t="shared" si="2"/>
        <v>1.6785047999999998</v>
      </c>
      <c r="M28" s="137">
        <f t="shared" si="3"/>
        <v>1.6674347999999999</v>
      </c>
      <c r="N28" s="147">
        <v>0.31</v>
      </c>
      <c r="O28" s="111">
        <f t="shared" si="8"/>
        <v>0.22319999999999998</v>
      </c>
      <c r="P28" s="174">
        <v>0.574</v>
      </c>
      <c r="Q28" s="111">
        <f t="shared" si="9"/>
        <v>0.22319999999999998</v>
      </c>
      <c r="R28" s="137">
        <f t="shared" si="10"/>
        <v>0.39798199999999995</v>
      </c>
      <c r="S28" s="137">
        <f t="shared" si="11"/>
        <v>0.38739169999999995</v>
      </c>
      <c r="T28" s="115">
        <v>2.0020000000000002</v>
      </c>
      <c r="U28" s="111">
        <f t="shared" si="12"/>
        <v>1.44144</v>
      </c>
      <c r="V28" s="174">
        <v>0.826</v>
      </c>
      <c r="W28" s="111">
        <f t="shared" si="13"/>
        <v>1.44144</v>
      </c>
      <c r="X28" s="137">
        <f t="shared" si="14"/>
        <v>1.7433667999999998</v>
      </c>
      <c r="Y28" s="137">
        <f t="shared" si="15"/>
        <v>1.7281270999999998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">
      <c r="A29" s="259" t="s">
        <v>96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pans="1:254" ht="1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pans="1:254" ht="1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pans="1:254" ht="1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pans="1:254" ht="45">
      <c r="A33" s="121" t="s">
        <v>3</v>
      </c>
      <c r="B33" s="257" t="s">
        <v>88</v>
      </c>
      <c r="C33" s="260"/>
      <c r="D33" s="121" t="s">
        <v>204</v>
      </c>
      <c r="E33" s="122" t="s">
        <v>205</v>
      </c>
      <c r="F33" s="122" t="s">
        <v>206</v>
      </c>
      <c r="G33" s="122" t="s">
        <v>207</v>
      </c>
      <c r="H33" s="123" t="s">
        <v>89</v>
      </c>
      <c r="I33" s="159"/>
      <c r="J33" s="121" t="s">
        <v>204</v>
      </c>
      <c r="K33" s="122" t="s">
        <v>205</v>
      </c>
      <c r="L33" s="122" t="s">
        <v>206</v>
      </c>
      <c r="M33" s="127" t="s">
        <v>207</v>
      </c>
      <c r="N33" s="257" t="s">
        <v>90</v>
      </c>
      <c r="O33" s="258"/>
      <c r="P33" s="120" t="s">
        <v>204</v>
      </c>
      <c r="Q33" s="120" t="s">
        <v>205</v>
      </c>
      <c r="R33" s="120" t="s">
        <v>206</v>
      </c>
      <c r="S33" s="120" t="s">
        <v>207</v>
      </c>
      <c r="T33" s="129" t="s">
        <v>211</v>
      </c>
      <c r="U33" s="129"/>
      <c r="V33" s="120" t="s">
        <v>204</v>
      </c>
      <c r="W33" s="120" t="s">
        <v>205</v>
      </c>
      <c r="X33" s="130" t="s">
        <v>206</v>
      </c>
      <c r="Y33" s="130" t="s">
        <v>207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pans="1:254" ht="15">
      <c r="A34" s="126" t="s">
        <v>34</v>
      </c>
      <c r="B34" s="139" t="s">
        <v>92</v>
      </c>
      <c r="C34" s="157">
        <v>0.28</v>
      </c>
      <c r="D34"/>
      <c r="E34" s="162"/>
      <c r="F34" s="112"/>
      <c r="G34"/>
      <c r="H34" s="33" t="s">
        <v>92</v>
      </c>
      <c r="I34" s="157">
        <v>0.28</v>
      </c>
      <c r="J34"/>
      <c r="K34" s="162"/>
      <c r="L34" s="112"/>
      <c r="M34"/>
      <c r="N34" s="34" t="s">
        <v>94</v>
      </c>
      <c r="O34" s="157">
        <v>0.28</v>
      </c>
      <c r="P34"/>
      <c r="Q34" s="160"/>
      <c r="R34" s="112"/>
      <c r="S34"/>
      <c r="T34" s="128" t="s">
        <v>11</v>
      </c>
      <c r="U34" s="157">
        <v>0.28</v>
      </c>
      <c r="V34" s="128"/>
      <c r="W34" s="160"/>
      <c r="X34" s="128"/>
      <c r="Y34" s="128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pans="1:254" ht="15">
      <c r="A35" s="13" t="s">
        <v>38</v>
      </c>
      <c r="B35" s="101">
        <v>0.32</v>
      </c>
      <c r="C35" s="111">
        <f>B35*$P$4</f>
        <v>0.2304</v>
      </c>
      <c r="D35" s="114">
        <v>0.43</v>
      </c>
      <c r="E35" s="111">
        <f>C35</f>
        <v>0.2304</v>
      </c>
      <c r="F35" s="137">
        <f>D35*$D$6+E35*$P$2</f>
        <v>0.364178</v>
      </c>
      <c r="G35" s="137">
        <f>D35*$E$6+E35*$P$2</f>
        <v>0.35624449999999996</v>
      </c>
      <c r="H35" s="101">
        <v>2.101</v>
      </c>
      <c r="I35" s="111">
        <f>H35*$P$4</f>
        <v>1.5127199999999998</v>
      </c>
      <c r="J35" s="114">
        <v>0.6</v>
      </c>
      <c r="K35" s="111">
        <f>I35</f>
        <v>1.5127199999999998</v>
      </c>
      <c r="L35" s="137">
        <f>J35*$D$6+K35*$P$2</f>
        <v>1.7529923999999997</v>
      </c>
      <c r="M35" s="137">
        <f>J35*$E$6+K35*$P$2</f>
        <v>1.7419223999999998</v>
      </c>
      <c r="N35" s="101">
        <v>0.33</v>
      </c>
      <c r="O35" s="111">
        <f>N35*$P$4</f>
        <v>0.2376</v>
      </c>
      <c r="P35" s="111">
        <v>0.543</v>
      </c>
      <c r="Q35" s="161">
        <f>O35</f>
        <v>0.2376</v>
      </c>
      <c r="R35" s="137">
        <f>P35*$D$6+Q35*$P$2</f>
        <v>0.40413299999999996</v>
      </c>
      <c r="S35" s="137">
        <f>P35*$E$6+Q35*$P$2</f>
        <v>0.39411465</v>
      </c>
      <c r="T35" s="113">
        <v>2.101</v>
      </c>
      <c r="U35" s="111">
        <f>T35*$P$4</f>
        <v>1.5127199999999998</v>
      </c>
      <c r="V35" s="111">
        <v>0.75</v>
      </c>
      <c r="W35" s="161">
        <f>U35</f>
        <v>1.5127199999999998</v>
      </c>
      <c r="X35" s="137">
        <f>V35*$D$6+W35*$P$2</f>
        <v>1.7960423999999997</v>
      </c>
      <c r="Y35" s="137">
        <f>V35*$E$6+W35*$P$2</f>
        <v>1.7822048999999998</v>
      </c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spans="1:254" ht="15">
      <c r="A36" s="17" t="s">
        <v>39</v>
      </c>
      <c r="B36" s="101">
        <v>0.32</v>
      </c>
      <c r="C36" s="111">
        <f aca="true" t="shared" si="16" ref="C36:C75">B36*$P$4</f>
        <v>0.2304</v>
      </c>
      <c r="D36" s="114">
        <v>0.43</v>
      </c>
      <c r="E36" s="111">
        <f aca="true" t="shared" si="17" ref="E36:E75">C36</f>
        <v>0.2304</v>
      </c>
      <c r="F36" s="137">
        <f aca="true" t="shared" si="18" ref="F36:F75">D36*$D$6+E36*$P$2</f>
        <v>0.364178</v>
      </c>
      <c r="G36" s="137">
        <f aca="true" t="shared" si="19" ref="G36:G75">D36*$E$6+E36*$P$2</f>
        <v>0.35624449999999996</v>
      </c>
      <c r="H36" s="101">
        <v>2.101</v>
      </c>
      <c r="I36" s="111">
        <f aca="true" t="shared" si="20" ref="I36:I75">H36*$P$4</f>
        <v>1.5127199999999998</v>
      </c>
      <c r="J36" s="114">
        <v>0.6</v>
      </c>
      <c r="K36" s="111">
        <f aca="true" t="shared" si="21" ref="K36:K75">I36</f>
        <v>1.5127199999999998</v>
      </c>
      <c r="L36" s="137">
        <f aca="true" t="shared" si="22" ref="L36:L75">J36*$D$6+K36*$P$2</f>
        <v>1.7529923999999997</v>
      </c>
      <c r="M36" s="137">
        <f aca="true" t="shared" si="23" ref="M36:M75">J36*$E$6+K36*$P$2</f>
        <v>1.7419223999999998</v>
      </c>
      <c r="N36" s="101">
        <v>0.33</v>
      </c>
      <c r="O36" s="111">
        <f aca="true" t="shared" si="24" ref="O36:O74">N36*$P$4</f>
        <v>0.2376</v>
      </c>
      <c r="P36" s="111">
        <v>0.543</v>
      </c>
      <c r="Q36" s="161">
        <f aca="true" t="shared" si="25" ref="Q36:Q75">O36</f>
        <v>0.2376</v>
      </c>
      <c r="R36" s="137">
        <f aca="true" t="shared" si="26" ref="R36:R75">P36*$D$6+Q36*$P$2</f>
        <v>0.40413299999999996</v>
      </c>
      <c r="S36" s="137">
        <f aca="true" t="shared" si="27" ref="S36:S75">P36*$E$6+Q36*$P$2</f>
        <v>0.39411465</v>
      </c>
      <c r="T36" s="113">
        <v>2.101</v>
      </c>
      <c r="U36" s="111">
        <f aca="true" t="shared" si="28" ref="U36:U75">T36*$P$4</f>
        <v>1.5127199999999998</v>
      </c>
      <c r="V36" s="111">
        <v>0.75</v>
      </c>
      <c r="W36" s="161">
        <f aca="true" t="shared" si="29" ref="W36:W75">U36</f>
        <v>1.5127199999999998</v>
      </c>
      <c r="X36" s="137">
        <f aca="true" t="shared" si="30" ref="X36:X75">V36*$D$6+W36*$P$2</f>
        <v>1.7960423999999997</v>
      </c>
      <c r="Y36" s="137">
        <f aca="true" t="shared" si="31" ref="Y36:Y75">V36*$E$6+W36*$P$2</f>
        <v>1.7822048999999998</v>
      </c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spans="1:254" ht="15">
      <c r="A37" s="13" t="s">
        <v>40</v>
      </c>
      <c r="B37" s="101">
        <v>0.32</v>
      </c>
      <c r="C37" s="111">
        <f t="shared" si="16"/>
        <v>0.2304</v>
      </c>
      <c r="D37" s="114">
        <v>0.43</v>
      </c>
      <c r="E37" s="111">
        <f t="shared" si="17"/>
        <v>0.2304</v>
      </c>
      <c r="F37" s="137">
        <f t="shared" si="18"/>
        <v>0.364178</v>
      </c>
      <c r="G37" s="137">
        <f t="shared" si="19"/>
        <v>0.35624449999999996</v>
      </c>
      <c r="H37" s="101">
        <v>2.101</v>
      </c>
      <c r="I37" s="111">
        <f t="shared" si="20"/>
        <v>1.5127199999999998</v>
      </c>
      <c r="J37" s="114">
        <v>0.6</v>
      </c>
      <c r="K37" s="111">
        <f t="shared" si="21"/>
        <v>1.5127199999999998</v>
      </c>
      <c r="L37" s="137">
        <f t="shared" si="22"/>
        <v>1.7529923999999997</v>
      </c>
      <c r="M37" s="137">
        <f t="shared" si="23"/>
        <v>1.7419223999999998</v>
      </c>
      <c r="N37" s="101">
        <v>0.33</v>
      </c>
      <c r="O37" s="111">
        <f t="shared" si="24"/>
        <v>0.2376</v>
      </c>
      <c r="P37" s="111">
        <v>0.543</v>
      </c>
      <c r="Q37" s="161">
        <f t="shared" si="25"/>
        <v>0.2376</v>
      </c>
      <c r="R37" s="137">
        <f t="shared" si="26"/>
        <v>0.40413299999999996</v>
      </c>
      <c r="S37" s="137">
        <f t="shared" si="27"/>
        <v>0.39411465</v>
      </c>
      <c r="T37" s="113">
        <v>2.101</v>
      </c>
      <c r="U37" s="111">
        <f t="shared" si="28"/>
        <v>1.5127199999999998</v>
      </c>
      <c r="V37" s="111">
        <v>0.75</v>
      </c>
      <c r="W37" s="161">
        <f t="shared" si="29"/>
        <v>1.5127199999999998</v>
      </c>
      <c r="X37" s="137">
        <f t="shared" si="30"/>
        <v>1.7960423999999997</v>
      </c>
      <c r="Y37" s="137">
        <f t="shared" si="31"/>
        <v>1.7822048999999998</v>
      </c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spans="1:254" ht="15">
      <c r="A38" s="17" t="s">
        <v>41</v>
      </c>
      <c r="B38" s="101">
        <v>0.32</v>
      </c>
      <c r="C38" s="111">
        <f t="shared" si="16"/>
        <v>0.2304</v>
      </c>
      <c r="D38" s="114">
        <v>0.43</v>
      </c>
      <c r="E38" s="111">
        <f t="shared" si="17"/>
        <v>0.2304</v>
      </c>
      <c r="F38" s="137">
        <f t="shared" si="18"/>
        <v>0.364178</v>
      </c>
      <c r="G38" s="137">
        <f t="shared" si="19"/>
        <v>0.35624449999999996</v>
      </c>
      <c r="H38" s="101">
        <v>2.101</v>
      </c>
      <c r="I38" s="111">
        <f t="shared" si="20"/>
        <v>1.5127199999999998</v>
      </c>
      <c r="J38" s="114">
        <v>0.6</v>
      </c>
      <c r="K38" s="111">
        <f t="shared" si="21"/>
        <v>1.5127199999999998</v>
      </c>
      <c r="L38" s="137">
        <f t="shared" si="22"/>
        <v>1.7529923999999997</v>
      </c>
      <c r="M38" s="137">
        <f t="shared" si="23"/>
        <v>1.7419223999999998</v>
      </c>
      <c r="N38" s="101">
        <v>0.33</v>
      </c>
      <c r="O38" s="111">
        <f t="shared" si="24"/>
        <v>0.2376</v>
      </c>
      <c r="P38" s="111">
        <v>0.543</v>
      </c>
      <c r="Q38" s="161">
        <f t="shared" si="25"/>
        <v>0.2376</v>
      </c>
      <c r="R38" s="137">
        <f t="shared" si="26"/>
        <v>0.40413299999999996</v>
      </c>
      <c r="S38" s="137">
        <f t="shared" si="27"/>
        <v>0.39411465</v>
      </c>
      <c r="T38" s="113">
        <v>2.101</v>
      </c>
      <c r="U38" s="111">
        <f t="shared" si="28"/>
        <v>1.5127199999999998</v>
      </c>
      <c r="V38" s="111">
        <v>0.75</v>
      </c>
      <c r="W38" s="161">
        <f t="shared" si="29"/>
        <v>1.5127199999999998</v>
      </c>
      <c r="X38" s="137">
        <f t="shared" si="30"/>
        <v>1.7960423999999997</v>
      </c>
      <c r="Y38" s="137">
        <f t="shared" si="31"/>
        <v>1.7822048999999998</v>
      </c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pans="1:254" ht="15">
      <c r="A39" s="13" t="s">
        <v>42</v>
      </c>
      <c r="B39" s="101">
        <v>0.4</v>
      </c>
      <c r="C39" s="111">
        <f t="shared" si="16"/>
        <v>0.288</v>
      </c>
      <c r="D39" s="114">
        <v>0.43</v>
      </c>
      <c r="E39" s="111">
        <f t="shared" si="17"/>
        <v>0.288</v>
      </c>
      <c r="F39" s="137">
        <f t="shared" si="18"/>
        <v>0.4243699999999999</v>
      </c>
      <c r="G39" s="137">
        <f t="shared" si="19"/>
        <v>0.4164365</v>
      </c>
      <c r="H39" s="101">
        <v>2.6235</v>
      </c>
      <c r="I39" s="111">
        <f t="shared" si="20"/>
        <v>1.88892</v>
      </c>
      <c r="J39" s="114">
        <v>0.6</v>
      </c>
      <c r="K39" s="111">
        <f t="shared" si="21"/>
        <v>1.88892</v>
      </c>
      <c r="L39" s="137">
        <f t="shared" si="22"/>
        <v>2.1461213999999997</v>
      </c>
      <c r="M39" s="137">
        <f t="shared" si="23"/>
        <v>2.1350514</v>
      </c>
      <c r="N39" s="101">
        <v>0.42</v>
      </c>
      <c r="O39" s="111">
        <f t="shared" si="24"/>
        <v>0.3024</v>
      </c>
      <c r="P39" s="111">
        <v>0.543</v>
      </c>
      <c r="Q39" s="161">
        <f t="shared" si="25"/>
        <v>0.3024</v>
      </c>
      <c r="R39" s="137">
        <f t="shared" si="26"/>
        <v>0.47184899999999996</v>
      </c>
      <c r="S39" s="137">
        <f t="shared" si="27"/>
        <v>0.46183065</v>
      </c>
      <c r="T39" s="113">
        <v>2.6235</v>
      </c>
      <c r="U39" s="111">
        <f t="shared" si="28"/>
        <v>1.88892</v>
      </c>
      <c r="V39" s="111">
        <v>0.75</v>
      </c>
      <c r="W39" s="161">
        <f t="shared" si="29"/>
        <v>1.88892</v>
      </c>
      <c r="X39" s="137">
        <f t="shared" si="30"/>
        <v>2.1891713999999998</v>
      </c>
      <c r="Y39" s="137">
        <f t="shared" si="31"/>
        <v>2.1753339</v>
      </c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  <row r="40" spans="1:254" ht="15">
      <c r="A40" s="17" t="s">
        <v>43</v>
      </c>
      <c r="B40" s="101">
        <v>0.4</v>
      </c>
      <c r="C40" s="111">
        <f t="shared" si="16"/>
        <v>0.288</v>
      </c>
      <c r="D40" s="114">
        <v>0.43</v>
      </c>
      <c r="E40" s="111">
        <f t="shared" si="17"/>
        <v>0.288</v>
      </c>
      <c r="F40" s="137">
        <f t="shared" si="18"/>
        <v>0.4243699999999999</v>
      </c>
      <c r="G40" s="137">
        <f t="shared" si="19"/>
        <v>0.4164365</v>
      </c>
      <c r="H40" s="101">
        <v>2.6235</v>
      </c>
      <c r="I40" s="111">
        <f t="shared" si="20"/>
        <v>1.88892</v>
      </c>
      <c r="J40" s="114">
        <v>0.6</v>
      </c>
      <c r="K40" s="111">
        <f t="shared" si="21"/>
        <v>1.88892</v>
      </c>
      <c r="L40" s="137">
        <f t="shared" si="22"/>
        <v>2.1461213999999997</v>
      </c>
      <c r="M40" s="137">
        <f t="shared" si="23"/>
        <v>2.1350514</v>
      </c>
      <c r="N40" s="101">
        <v>0.42</v>
      </c>
      <c r="O40" s="111">
        <f t="shared" si="24"/>
        <v>0.3024</v>
      </c>
      <c r="P40" s="111">
        <v>0.543</v>
      </c>
      <c r="Q40" s="161">
        <f t="shared" si="25"/>
        <v>0.3024</v>
      </c>
      <c r="R40" s="137">
        <f t="shared" si="26"/>
        <v>0.47184899999999996</v>
      </c>
      <c r="S40" s="137">
        <f>P40*$E$6+Q40*$P$2</f>
        <v>0.46183065</v>
      </c>
      <c r="T40" s="113">
        <v>2.6235</v>
      </c>
      <c r="U40" s="111">
        <f t="shared" si="28"/>
        <v>1.88892</v>
      </c>
      <c r="V40" s="111">
        <v>0.75</v>
      </c>
      <c r="W40" s="161">
        <f t="shared" si="29"/>
        <v>1.88892</v>
      </c>
      <c r="X40" s="137">
        <f t="shared" si="30"/>
        <v>2.1891713999999998</v>
      </c>
      <c r="Y40" s="137">
        <f t="shared" si="31"/>
        <v>2.1753339</v>
      </c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</row>
    <row r="41" spans="1:254" ht="15">
      <c r="A41" s="13" t="s">
        <v>44</v>
      </c>
      <c r="B41" s="101">
        <v>0.4</v>
      </c>
      <c r="C41" s="111">
        <f t="shared" si="16"/>
        <v>0.288</v>
      </c>
      <c r="D41" s="114">
        <v>0.43</v>
      </c>
      <c r="E41" s="111">
        <f t="shared" si="17"/>
        <v>0.288</v>
      </c>
      <c r="F41" s="137">
        <f t="shared" si="18"/>
        <v>0.4243699999999999</v>
      </c>
      <c r="G41" s="137">
        <f t="shared" si="19"/>
        <v>0.4164365</v>
      </c>
      <c r="H41" s="101">
        <v>2.6235</v>
      </c>
      <c r="I41" s="111">
        <f t="shared" si="20"/>
        <v>1.88892</v>
      </c>
      <c r="J41" s="114">
        <v>0.6</v>
      </c>
      <c r="K41" s="111">
        <f t="shared" si="21"/>
        <v>1.88892</v>
      </c>
      <c r="L41" s="137">
        <f t="shared" si="22"/>
        <v>2.1461213999999997</v>
      </c>
      <c r="M41" s="137">
        <f t="shared" si="23"/>
        <v>2.1350514</v>
      </c>
      <c r="N41" s="101">
        <v>0.42</v>
      </c>
      <c r="O41" s="111">
        <f t="shared" si="24"/>
        <v>0.3024</v>
      </c>
      <c r="P41" s="111">
        <v>0.543</v>
      </c>
      <c r="Q41" s="161">
        <f t="shared" si="25"/>
        <v>0.3024</v>
      </c>
      <c r="R41" s="137">
        <f t="shared" si="26"/>
        <v>0.47184899999999996</v>
      </c>
      <c r="S41" s="137">
        <f t="shared" si="27"/>
        <v>0.46183065</v>
      </c>
      <c r="T41" s="113">
        <v>2.6235</v>
      </c>
      <c r="U41" s="111">
        <f t="shared" si="28"/>
        <v>1.88892</v>
      </c>
      <c r="V41" s="111">
        <v>0.75</v>
      </c>
      <c r="W41" s="161">
        <f t="shared" si="29"/>
        <v>1.88892</v>
      </c>
      <c r="X41" s="137">
        <f t="shared" si="30"/>
        <v>2.1891713999999998</v>
      </c>
      <c r="Y41" s="137">
        <f t="shared" si="31"/>
        <v>2.1753339</v>
      </c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</row>
    <row r="42" spans="1:254" ht="15">
      <c r="A42" s="17" t="s">
        <v>45</v>
      </c>
      <c r="B42" s="101">
        <v>0.4</v>
      </c>
      <c r="C42" s="111">
        <f t="shared" si="16"/>
        <v>0.288</v>
      </c>
      <c r="D42" s="114">
        <v>0.43</v>
      </c>
      <c r="E42" s="111">
        <f t="shared" si="17"/>
        <v>0.288</v>
      </c>
      <c r="F42" s="137">
        <f t="shared" si="18"/>
        <v>0.4243699999999999</v>
      </c>
      <c r="G42" s="137">
        <f t="shared" si="19"/>
        <v>0.4164365</v>
      </c>
      <c r="H42" s="101">
        <v>2.6235</v>
      </c>
      <c r="I42" s="111">
        <f t="shared" si="20"/>
        <v>1.88892</v>
      </c>
      <c r="J42" s="114">
        <v>0.6</v>
      </c>
      <c r="K42" s="111">
        <f t="shared" si="21"/>
        <v>1.88892</v>
      </c>
      <c r="L42" s="137">
        <f t="shared" si="22"/>
        <v>2.1461213999999997</v>
      </c>
      <c r="M42" s="137">
        <f t="shared" si="23"/>
        <v>2.1350514</v>
      </c>
      <c r="N42" s="101">
        <v>0.42</v>
      </c>
      <c r="O42" s="111">
        <f t="shared" si="24"/>
        <v>0.3024</v>
      </c>
      <c r="P42" s="111">
        <v>0.543</v>
      </c>
      <c r="Q42" s="161">
        <f t="shared" si="25"/>
        <v>0.3024</v>
      </c>
      <c r="R42" s="137">
        <f t="shared" si="26"/>
        <v>0.47184899999999996</v>
      </c>
      <c r="S42" s="137">
        <f t="shared" si="27"/>
        <v>0.46183065</v>
      </c>
      <c r="T42" s="113">
        <v>2.6235</v>
      </c>
      <c r="U42" s="111">
        <f t="shared" si="28"/>
        <v>1.88892</v>
      </c>
      <c r="V42" s="111">
        <v>0.75</v>
      </c>
      <c r="W42" s="161">
        <f t="shared" si="29"/>
        <v>1.88892</v>
      </c>
      <c r="X42" s="137">
        <f t="shared" si="30"/>
        <v>2.1891713999999998</v>
      </c>
      <c r="Y42" s="137">
        <f t="shared" si="31"/>
        <v>2.1753339</v>
      </c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</row>
    <row r="43" spans="1:254" ht="15">
      <c r="A43" s="13" t="s">
        <v>46</v>
      </c>
      <c r="B43" s="101">
        <v>0.4</v>
      </c>
      <c r="C43" s="111">
        <f t="shared" si="16"/>
        <v>0.288</v>
      </c>
      <c r="D43" s="114">
        <v>0.43</v>
      </c>
      <c r="E43" s="111">
        <f t="shared" si="17"/>
        <v>0.288</v>
      </c>
      <c r="F43" s="137">
        <f t="shared" si="18"/>
        <v>0.4243699999999999</v>
      </c>
      <c r="G43" s="137">
        <f t="shared" si="19"/>
        <v>0.4164365</v>
      </c>
      <c r="H43" s="101">
        <v>2.6235</v>
      </c>
      <c r="I43" s="111">
        <f t="shared" si="20"/>
        <v>1.88892</v>
      </c>
      <c r="J43" s="114">
        <v>0.6</v>
      </c>
      <c r="K43" s="111">
        <f t="shared" si="21"/>
        <v>1.88892</v>
      </c>
      <c r="L43" s="137">
        <f t="shared" si="22"/>
        <v>2.1461213999999997</v>
      </c>
      <c r="M43" s="137">
        <f t="shared" si="23"/>
        <v>2.1350514</v>
      </c>
      <c r="N43" s="101">
        <v>0.42</v>
      </c>
      <c r="O43" s="111">
        <f t="shared" si="24"/>
        <v>0.3024</v>
      </c>
      <c r="P43" s="111">
        <v>0.543</v>
      </c>
      <c r="Q43" s="161">
        <f t="shared" si="25"/>
        <v>0.3024</v>
      </c>
      <c r="R43" s="137">
        <f t="shared" si="26"/>
        <v>0.47184899999999996</v>
      </c>
      <c r="S43" s="137">
        <f t="shared" si="27"/>
        <v>0.46183065</v>
      </c>
      <c r="T43" s="113">
        <v>2.6235</v>
      </c>
      <c r="U43" s="111">
        <f t="shared" si="28"/>
        <v>1.88892</v>
      </c>
      <c r="V43" s="111">
        <v>0.75</v>
      </c>
      <c r="W43" s="161">
        <f t="shared" si="29"/>
        <v>1.88892</v>
      </c>
      <c r="X43" s="137">
        <f t="shared" si="30"/>
        <v>2.1891713999999998</v>
      </c>
      <c r="Y43" s="137">
        <f t="shared" si="31"/>
        <v>2.1753339</v>
      </c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</row>
    <row r="44" spans="1:254" ht="15">
      <c r="A44" s="17" t="s">
        <v>47</v>
      </c>
      <c r="B44" s="101">
        <v>0.4</v>
      </c>
      <c r="C44" s="111">
        <f t="shared" si="16"/>
        <v>0.288</v>
      </c>
      <c r="D44" s="114">
        <v>0.43</v>
      </c>
      <c r="E44" s="111">
        <f t="shared" si="17"/>
        <v>0.288</v>
      </c>
      <c r="F44" s="137">
        <f t="shared" si="18"/>
        <v>0.4243699999999999</v>
      </c>
      <c r="G44" s="137">
        <f t="shared" si="19"/>
        <v>0.4164365</v>
      </c>
      <c r="H44" s="101">
        <v>2.6235</v>
      </c>
      <c r="I44" s="111">
        <f t="shared" si="20"/>
        <v>1.88892</v>
      </c>
      <c r="J44" s="114">
        <v>0.6</v>
      </c>
      <c r="K44" s="111">
        <f t="shared" si="21"/>
        <v>1.88892</v>
      </c>
      <c r="L44" s="137">
        <f t="shared" si="22"/>
        <v>2.1461213999999997</v>
      </c>
      <c r="M44" s="137">
        <f t="shared" si="23"/>
        <v>2.1350514</v>
      </c>
      <c r="N44" s="101">
        <v>0.42</v>
      </c>
      <c r="O44" s="111">
        <f t="shared" si="24"/>
        <v>0.3024</v>
      </c>
      <c r="P44" s="111">
        <v>0.543</v>
      </c>
      <c r="Q44" s="161">
        <f t="shared" si="25"/>
        <v>0.3024</v>
      </c>
      <c r="R44" s="137">
        <f t="shared" si="26"/>
        <v>0.47184899999999996</v>
      </c>
      <c r="S44" s="137">
        <f t="shared" si="27"/>
        <v>0.46183065</v>
      </c>
      <c r="T44" s="113">
        <v>2.6235</v>
      </c>
      <c r="U44" s="111">
        <f t="shared" si="28"/>
        <v>1.88892</v>
      </c>
      <c r="V44" s="111">
        <v>0.75</v>
      </c>
      <c r="W44" s="161">
        <f t="shared" si="29"/>
        <v>1.88892</v>
      </c>
      <c r="X44" s="137">
        <f t="shared" si="30"/>
        <v>2.1891713999999998</v>
      </c>
      <c r="Y44" s="137">
        <f t="shared" si="31"/>
        <v>2.1753339</v>
      </c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</row>
    <row r="45" spans="1:254" ht="15">
      <c r="A45" s="13" t="s">
        <v>48</v>
      </c>
      <c r="B45" s="101">
        <v>0.4</v>
      </c>
      <c r="C45" s="111">
        <f t="shared" si="16"/>
        <v>0.288</v>
      </c>
      <c r="D45" s="114">
        <v>0.43</v>
      </c>
      <c r="E45" s="111">
        <f t="shared" si="17"/>
        <v>0.288</v>
      </c>
      <c r="F45" s="137">
        <f t="shared" si="18"/>
        <v>0.4243699999999999</v>
      </c>
      <c r="G45" s="137">
        <f t="shared" si="19"/>
        <v>0.4164365</v>
      </c>
      <c r="H45" s="101">
        <v>2.6235</v>
      </c>
      <c r="I45" s="111">
        <f t="shared" si="20"/>
        <v>1.88892</v>
      </c>
      <c r="J45" s="114">
        <v>0.6</v>
      </c>
      <c r="K45" s="111">
        <f t="shared" si="21"/>
        <v>1.88892</v>
      </c>
      <c r="L45" s="137">
        <f t="shared" si="22"/>
        <v>2.1461213999999997</v>
      </c>
      <c r="M45" s="137">
        <f t="shared" si="23"/>
        <v>2.1350514</v>
      </c>
      <c r="N45" s="101">
        <v>0.42</v>
      </c>
      <c r="O45" s="111">
        <f t="shared" si="24"/>
        <v>0.3024</v>
      </c>
      <c r="P45" s="111">
        <v>0.543</v>
      </c>
      <c r="Q45" s="161">
        <f t="shared" si="25"/>
        <v>0.3024</v>
      </c>
      <c r="R45" s="137">
        <f t="shared" si="26"/>
        <v>0.47184899999999996</v>
      </c>
      <c r="S45" s="137">
        <f t="shared" si="27"/>
        <v>0.46183065</v>
      </c>
      <c r="T45" s="113">
        <v>2.6235</v>
      </c>
      <c r="U45" s="111">
        <f t="shared" si="28"/>
        <v>1.88892</v>
      </c>
      <c r="V45" s="111">
        <v>0.75</v>
      </c>
      <c r="W45" s="161">
        <f t="shared" si="29"/>
        <v>1.88892</v>
      </c>
      <c r="X45" s="137">
        <f t="shared" si="30"/>
        <v>2.1891713999999998</v>
      </c>
      <c r="Y45" s="137">
        <f t="shared" si="31"/>
        <v>2.1753339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</row>
    <row r="46" spans="1:254" ht="15">
      <c r="A46" s="17" t="s">
        <v>49</v>
      </c>
      <c r="B46" s="101">
        <v>0.4</v>
      </c>
      <c r="C46" s="111">
        <f t="shared" si="16"/>
        <v>0.288</v>
      </c>
      <c r="D46" s="114">
        <v>0.43</v>
      </c>
      <c r="E46" s="111">
        <f t="shared" si="17"/>
        <v>0.288</v>
      </c>
      <c r="F46" s="137">
        <f t="shared" si="18"/>
        <v>0.4243699999999999</v>
      </c>
      <c r="G46" s="137">
        <f t="shared" si="19"/>
        <v>0.4164365</v>
      </c>
      <c r="H46" s="101">
        <v>2.6235</v>
      </c>
      <c r="I46" s="111">
        <f t="shared" si="20"/>
        <v>1.88892</v>
      </c>
      <c r="J46" s="114">
        <v>0.6</v>
      </c>
      <c r="K46" s="111">
        <f t="shared" si="21"/>
        <v>1.88892</v>
      </c>
      <c r="L46" s="137">
        <f t="shared" si="22"/>
        <v>2.1461213999999997</v>
      </c>
      <c r="M46" s="137">
        <f t="shared" si="23"/>
        <v>2.1350514</v>
      </c>
      <c r="N46" s="101">
        <v>0.42</v>
      </c>
      <c r="O46" s="111">
        <f t="shared" si="24"/>
        <v>0.3024</v>
      </c>
      <c r="P46" s="111">
        <v>0.543</v>
      </c>
      <c r="Q46" s="161">
        <f t="shared" si="25"/>
        <v>0.3024</v>
      </c>
      <c r="R46" s="137">
        <f t="shared" si="26"/>
        <v>0.47184899999999996</v>
      </c>
      <c r="S46" s="137">
        <f t="shared" si="27"/>
        <v>0.46183065</v>
      </c>
      <c r="T46" s="113">
        <v>2.6235</v>
      </c>
      <c r="U46" s="111">
        <f t="shared" si="28"/>
        <v>1.88892</v>
      </c>
      <c r="V46" s="111">
        <v>0.75</v>
      </c>
      <c r="W46" s="161">
        <f t="shared" si="29"/>
        <v>1.88892</v>
      </c>
      <c r="X46" s="137">
        <f t="shared" si="30"/>
        <v>2.1891713999999998</v>
      </c>
      <c r="Y46" s="137">
        <f t="shared" si="31"/>
        <v>2.1753339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</row>
    <row r="47" spans="1:254" ht="15">
      <c r="A47" s="178" t="s">
        <v>50</v>
      </c>
      <c r="B47" s="101">
        <v>0.5</v>
      </c>
      <c r="C47" s="111">
        <f t="shared" si="16"/>
        <v>0.36</v>
      </c>
      <c r="D47" s="171">
        <v>0.385</v>
      </c>
      <c r="E47" s="111">
        <f t="shared" si="17"/>
        <v>0.36</v>
      </c>
      <c r="F47" s="137">
        <f t="shared" si="18"/>
        <v>0.486695</v>
      </c>
      <c r="G47" s="137">
        <f t="shared" si="19"/>
        <v>0.47959175</v>
      </c>
      <c r="H47" s="101">
        <v>2.8847500000000004</v>
      </c>
      <c r="I47" s="111">
        <f t="shared" si="20"/>
        <v>2.07702</v>
      </c>
      <c r="J47" s="171">
        <v>0.565</v>
      </c>
      <c r="K47" s="111">
        <f t="shared" si="21"/>
        <v>2.07702</v>
      </c>
      <c r="L47" s="137">
        <f t="shared" si="22"/>
        <v>2.3326409</v>
      </c>
      <c r="M47" s="137">
        <f t="shared" si="23"/>
        <v>2.32221665</v>
      </c>
      <c r="N47" s="101">
        <v>0.52</v>
      </c>
      <c r="O47" s="111">
        <f t="shared" si="24"/>
        <v>0.3744</v>
      </c>
      <c r="P47" s="111">
        <v>0.543</v>
      </c>
      <c r="Q47" s="161">
        <f t="shared" si="25"/>
        <v>0.3744</v>
      </c>
      <c r="R47" s="137">
        <f t="shared" si="26"/>
        <v>0.5470889999999999</v>
      </c>
      <c r="S47" s="137">
        <f t="shared" si="27"/>
        <v>0.53707065</v>
      </c>
      <c r="T47" s="113">
        <v>2.8847500000000004</v>
      </c>
      <c r="U47" s="111">
        <f t="shared" si="28"/>
        <v>2.07702</v>
      </c>
      <c r="V47" s="111">
        <v>0.75</v>
      </c>
      <c r="W47" s="161">
        <f t="shared" si="29"/>
        <v>2.07702</v>
      </c>
      <c r="X47" s="137">
        <f t="shared" si="30"/>
        <v>2.3857359000000002</v>
      </c>
      <c r="Y47" s="137">
        <f t="shared" si="31"/>
        <v>2.3718984</v>
      </c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</row>
    <row r="48" spans="1:254" ht="15">
      <c r="A48" s="179" t="s">
        <v>51</v>
      </c>
      <c r="B48" s="101">
        <v>0.5</v>
      </c>
      <c r="C48" s="111">
        <f t="shared" si="16"/>
        <v>0.36</v>
      </c>
      <c r="D48" s="171">
        <v>0.385</v>
      </c>
      <c r="E48" s="111">
        <f t="shared" si="17"/>
        <v>0.36</v>
      </c>
      <c r="F48" s="137">
        <f t="shared" si="18"/>
        <v>0.486695</v>
      </c>
      <c r="G48" s="137">
        <f t="shared" si="19"/>
        <v>0.47959175</v>
      </c>
      <c r="H48" s="101">
        <v>2.8847500000000004</v>
      </c>
      <c r="I48" s="111">
        <f t="shared" si="20"/>
        <v>2.07702</v>
      </c>
      <c r="J48" s="171">
        <v>0.565</v>
      </c>
      <c r="K48" s="111">
        <f t="shared" si="21"/>
        <v>2.07702</v>
      </c>
      <c r="L48" s="137">
        <f t="shared" si="22"/>
        <v>2.3326409</v>
      </c>
      <c r="M48" s="137">
        <f t="shared" si="23"/>
        <v>2.32221665</v>
      </c>
      <c r="N48" s="101">
        <v>0.52</v>
      </c>
      <c r="O48" s="111">
        <f t="shared" si="24"/>
        <v>0.3744</v>
      </c>
      <c r="P48" s="111">
        <v>0.543</v>
      </c>
      <c r="Q48" s="161">
        <f t="shared" si="25"/>
        <v>0.3744</v>
      </c>
      <c r="R48" s="137">
        <f t="shared" si="26"/>
        <v>0.5470889999999999</v>
      </c>
      <c r="S48" s="137">
        <f t="shared" si="27"/>
        <v>0.53707065</v>
      </c>
      <c r="T48" s="113">
        <v>2.8847500000000004</v>
      </c>
      <c r="U48" s="111">
        <f t="shared" si="28"/>
        <v>2.07702</v>
      </c>
      <c r="V48" s="111">
        <v>0.75</v>
      </c>
      <c r="W48" s="161">
        <f t="shared" si="29"/>
        <v>2.07702</v>
      </c>
      <c r="X48" s="137">
        <f t="shared" si="30"/>
        <v>2.3857359000000002</v>
      </c>
      <c r="Y48" s="137">
        <f t="shared" si="31"/>
        <v>2.3718984</v>
      </c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</row>
    <row r="49" spans="1:254" ht="15">
      <c r="A49" s="178" t="s">
        <v>52</v>
      </c>
      <c r="B49" s="101">
        <v>0.5</v>
      </c>
      <c r="C49" s="111">
        <f t="shared" si="16"/>
        <v>0.36</v>
      </c>
      <c r="D49" s="171">
        <v>0.385</v>
      </c>
      <c r="E49" s="111">
        <f t="shared" si="17"/>
        <v>0.36</v>
      </c>
      <c r="F49" s="137">
        <f t="shared" si="18"/>
        <v>0.486695</v>
      </c>
      <c r="G49" s="137">
        <f t="shared" si="19"/>
        <v>0.47959175</v>
      </c>
      <c r="H49" s="101">
        <v>2.8847500000000004</v>
      </c>
      <c r="I49" s="111">
        <f t="shared" si="20"/>
        <v>2.07702</v>
      </c>
      <c r="J49" s="171">
        <v>0.565</v>
      </c>
      <c r="K49" s="111">
        <f t="shared" si="21"/>
        <v>2.07702</v>
      </c>
      <c r="L49" s="137">
        <f t="shared" si="22"/>
        <v>2.3326409</v>
      </c>
      <c r="M49" s="137">
        <f t="shared" si="23"/>
        <v>2.32221665</v>
      </c>
      <c r="N49" s="101">
        <v>0.52</v>
      </c>
      <c r="O49" s="111">
        <f t="shared" si="24"/>
        <v>0.3744</v>
      </c>
      <c r="P49" s="111">
        <v>0.543</v>
      </c>
      <c r="Q49" s="161">
        <f t="shared" si="25"/>
        <v>0.3744</v>
      </c>
      <c r="R49" s="137">
        <f t="shared" si="26"/>
        <v>0.5470889999999999</v>
      </c>
      <c r="S49" s="137">
        <f t="shared" si="27"/>
        <v>0.53707065</v>
      </c>
      <c r="T49" s="113">
        <v>2.8847500000000004</v>
      </c>
      <c r="U49" s="111">
        <f t="shared" si="28"/>
        <v>2.07702</v>
      </c>
      <c r="V49" s="111">
        <v>0.75</v>
      </c>
      <c r="W49" s="161">
        <f t="shared" si="29"/>
        <v>2.07702</v>
      </c>
      <c r="X49" s="137">
        <f t="shared" si="30"/>
        <v>2.3857359000000002</v>
      </c>
      <c r="Y49" s="137">
        <f t="shared" si="31"/>
        <v>2.3718984</v>
      </c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</row>
    <row r="50" spans="1:254" ht="15">
      <c r="A50" s="17" t="s">
        <v>53</v>
      </c>
      <c r="B50" s="101">
        <v>0.41</v>
      </c>
      <c r="C50" s="111">
        <f t="shared" si="16"/>
        <v>0.29519999999999996</v>
      </c>
      <c r="D50" s="114">
        <v>0.43</v>
      </c>
      <c r="E50" s="111">
        <f t="shared" si="17"/>
        <v>0.29519999999999996</v>
      </c>
      <c r="F50" s="137">
        <f t="shared" si="18"/>
        <v>0.4318939999999999</v>
      </c>
      <c r="G50" s="137">
        <f t="shared" si="19"/>
        <v>0.42396049999999996</v>
      </c>
      <c r="H50" s="101">
        <v>2.6235</v>
      </c>
      <c r="I50" s="111">
        <f t="shared" si="20"/>
        <v>1.88892</v>
      </c>
      <c r="J50" s="114">
        <v>0.6</v>
      </c>
      <c r="K50" s="111">
        <f t="shared" si="21"/>
        <v>1.88892</v>
      </c>
      <c r="L50" s="137">
        <f t="shared" si="22"/>
        <v>2.1461213999999997</v>
      </c>
      <c r="M50" s="137">
        <f t="shared" si="23"/>
        <v>2.1350514</v>
      </c>
      <c r="N50" s="101">
        <v>0.43</v>
      </c>
      <c r="O50" s="111">
        <v>0.3</v>
      </c>
      <c r="P50" s="111">
        <v>0.543</v>
      </c>
      <c r="Q50" s="161">
        <f t="shared" si="25"/>
        <v>0.3</v>
      </c>
      <c r="R50" s="137">
        <f t="shared" si="26"/>
        <v>0.46934099999999995</v>
      </c>
      <c r="S50" s="137">
        <f t="shared" si="27"/>
        <v>0.45932264999999994</v>
      </c>
      <c r="T50" s="115">
        <v>2.6235</v>
      </c>
      <c r="U50" s="111">
        <v>1.8</v>
      </c>
      <c r="V50" s="111">
        <v>0.75</v>
      </c>
      <c r="W50" s="161">
        <f t="shared" si="29"/>
        <v>1.8</v>
      </c>
      <c r="X50" s="137">
        <f t="shared" si="30"/>
        <v>2.09625</v>
      </c>
      <c r="Y50" s="137">
        <f t="shared" si="31"/>
        <v>2.0824125</v>
      </c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  <c r="II50" s="108"/>
      <c r="IJ50" s="108"/>
      <c r="IK50" s="108"/>
      <c r="IL50" s="108"/>
      <c r="IM50" s="108"/>
      <c r="IN50" s="108"/>
      <c r="IO50" s="108"/>
      <c r="IP50" s="108"/>
      <c r="IQ50" s="108"/>
      <c r="IR50" s="108"/>
      <c r="IS50" s="108"/>
      <c r="IT50" s="108"/>
    </row>
    <row r="51" spans="1:254" ht="15">
      <c r="A51" s="13" t="s">
        <v>54</v>
      </c>
      <c r="B51" s="101">
        <v>0.41</v>
      </c>
      <c r="C51" s="111">
        <f t="shared" si="16"/>
        <v>0.29519999999999996</v>
      </c>
      <c r="D51" s="114">
        <v>0.43</v>
      </c>
      <c r="E51" s="111">
        <f t="shared" si="17"/>
        <v>0.29519999999999996</v>
      </c>
      <c r="F51" s="137">
        <f t="shared" si="18"/>
        <v>0.4318939999999999</v>
      </c>
      <c r="G51" s="137">
        <f t="shared" si="19"/>
        <v>0.42396049999999996</v>
      </c>
      <c r="H51" s="101">
        <v>2.6235</v>
      </c>
      <c r="I51" s="111">
        <f t="shared" si="20"/>
        <v>1.88892</v>
      </c>
      <c r="J51" s="114">
        <v>0.6</v>
      </c>
      <c r="K51" s="111">
        <f t="shared" si="21"/>
        <v>1.88892</v>
      </c>
      <c r="L51" s="137">
        <f t="shared" si="22"/>
        <v>2.1461213999999997</v>
      </c>
      <c r="M51" s="137">
        <f t="shared" si="23"/>
        <v>2.1350514</v>
      </c>
      <c r="N51" s="101">
        <v>0.43</v>
      </c>
      <c r="O51" s="111">
        <f t="shared" si="24"/>
        <v>0.3096</v>
      </c>
      <c r="P51" s="111">
        <v>0.543</v>
      </c>
      <c r="Q51" s="161">
        <f t="shared" si="25"/>
        <v>0.3096</v>
      </c>
      <c r="R51" s="137">
        <f t="shared" si="26"/>
        <v>0.479373</v>
      </c>
      <c r="S51" s="137">
        <f t="shared" si="27"/>
        <v>0.46935465</v>
      </c>
      <c r="T51" s="115">
        <v>2.6235</v>
      </c>
      <c r="U51" s="111">
        <f t="shared" si="28"/>
        <v>1.88892</v>
      </c>
      <c r="V51" s="111">
        <v>0.75</v>
      </c>
      <c r="W51" s="161">
        <f t="shared" si="29"/>
        <v>1.88892</v>
      </c>
      <c r="X51" s="137">
        <f t="shared" si="30"/>
        <v>2.1891713999999998</v>
      </c>
      <c r="Y51" s="137">
        <f t="shared" si="31"/>
        <v>2.1753339</v>
      </c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</row>
    <row r="52" spans="1:254" ht="15">
      <c r="A52" s="17" t="s">
        <v>55</v>
      </c>
      <c r="B52" s="101">
        <v>0.41</v>
      </c>
      <c r="C52" s="111">
        <f t="shared" si="16"/>
        <v>0.29519999999999996</v>
      </c>
      <c r="D52" s="114">
        <v>0.43</v>
      </c>
      <c r="E52" s="111">
        <f t="shared" si="17"/>
        <v>0.29519999999999996</v>
      </c>
      <c r="F52" s="137">
        <f t="shared" si="18"/>
        <v>0.4318939999999999</v>
      </c>
      <c r="G52" s="137">
        <f t="shared" si="19"/>
        <v>0.42396049999999996</v>
      </c>
      <c r="H52" s="101">
        <v>2.6235</v>
      </c>
      <c r="I52" s="111">
        <f t="shared" si="20"/>
        <v>1.88892</v>
      </c>
      <c r="J52" s="114">
        <v>0.6</v>
      </c>
      <c r="K52" s="111">
        <f t="shared" si="21"/>
        <v>1.88892</v>
      </c>
      <c r="L52" s="137">
        <f t="shared" si="22"/>
        <v>2.1461213999999997</v>
      </c>
      <c r="M52" s="137">
        <f t="shared" si="23"/>
        <v>2.1350514</v>
      </c>
      <c r="N52" s="101">
        <v>0.43</v>
      </c>
      <c r="O52" s="111">
        <f t="shared" si="24"/>
        <v>0.3096</v>
      </c>
      <c r="P52" s="111">
        <v>0.543</v>
      </c>
      <c r="Q52" s="161">
        <f t="shared" si="25"/>
        <v>0.3096</v>
      </c>
      <c r="R52" s="137">
        <f t="shared" si="26"/>
        <v>0.479373</v>
      </c>
      <c r="S52" s="137">
        <f t="shared" si="27"/>
        <v>0.46935465</v>
      </c>
      <c r="T52" s="115">
        <v>2.6235</v>
      </c>
      <c r="U52" s="111">
        <f t="shared" si="28"/>
        <v>1.88892</v>
      </c>
      <c r="V52" s="111">
        <v>0.75</v>
      </c>
      <c r="W52" s="161">
        <f t="shared" si="29"/>
        <v>1.88892</v>
      </c>
      <c r="X52" s="137">
        <f t="shared" si="30"/>
        <v>2.1891713999999998</v>
      </c>
      <c r="Y52" s="137">
        <f t="shared" si="31"/>
        <v>2.1753339</v>
      </c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8"/>
      <c r="IP52" s="108"/>
      <c r="IQ52" s="108"/>
      <c r="IR52" s="108"/>
      <c r="IS52" s="108"/>
      <c r="IT52" s="108"/>
    </row>
    <row r="53" spans="1:254" ht="15">
      <c r="A53" s="13" t="s">
        <v>56</v>
      </c>
      <c r="B53" s="101">
        <v>0.41</v>
      </c>
      <c r="C53" s="111">
        <f t="shared" si="16"/>
        <v>0.29519999999999996</v>
      </c>
      <c r="D53" s="114">
        <v>0.43</v>
      </c>
      <c r="E53" s="111">
        <f t="shared" si="17"/>
        <v>0.29519999999999996</v>
      </c>
      <c r="F53" s="137">
        <f t="shared" si="18"/>
        <v>0.4318939999999999</v>
      </c>
      <c r="G53" s="137">
        <f t="shared" si="19"/>
        <v>0.42396049999999996</v>
      </c>
      <c r="H53" s="101">
        <v>2.6235</v>
      </c>
      <c r="I53" s="111">
        <f t="shared" si="20"/>
        <v>1.88892</v>
      </c>
      <c r="J53" s="114">
        <v>0.6</v>
      </c>
      <c r="K53" s="111">
        <f t="shared" si="21"/>
        <v>1.88892</v>
      </c>
      <c r="L53" s="137">
        <f t="shared" si="22"/>
        <v>2.1461213999999997</v>
      </c>
      <c r="M53" s="137">
        <f t="shared" si="23"/>
        <v>2.1350514</v>
      </c>
      <c r="N53" s="101">
        <v>0.43</v>
      </c>
      <c r="O53" s="111">
        <f t="shared" si="24"/>
        <v>0.3096</v>
      </c>
      <c r="P53" s="111">
        <v>0.543</v>
      </c>
      <c r="Q53" s="161">
        <f t="shared" si="25"/>
        <v>0.3096</v>
      </c>
      <c r="R53" s="137">
        <f t="shared" si="26"/>
        <v>0.479373</v>
      </c>
      <c r="S53" s="137">
        <f t="shared" si="27"/>
        <v>0.46935465</v>
      </c>
      <c r="T53" s="115">
        <v>2.6235</v>
      </c>
      <c r="U53" s="111">
        <f t="shared" si="28"/>
        <v>1.88892</v>
      </c>
      <c r="V53" s="111">
        <v>0.75</v>
      </c>
      <c r="W53" s="161">
        <f t="shared" si="29"/>
        <v>1.88892</v>
      </c>
      <c r="X53" s="137">
        <f t="shared" si="30"/>
        <v>2.1891713999999998</v>
      </c>
      <c r="Y53" s="137">
        <f t="shared" si="31"/>
        <v>2.1753339</v>
      </c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</row>
    <row r="54" spans="1:254" ht="15">
      <c r="A54" s="17" t="s">
        <v>57</v>
      </c>
      <c r="B54" s="101">
        <v>0.41</v>
      </c>
      <c r="C54" s="111">
        <f t="shared" si="16"/>
        <v>0.29519999999999996</v>
      </c>
      <c r="D54" s="114">
        <v>0.43</v>
      </c>
      <c r="E54" s="111">
        <f t="shared" si="17"/>
        <v>0.29519999999999996</v>
      </c>
      <c r="F54" s="137">
        <f t="shared" si="18"/>
        <v>0.4318939999999999</v>
      </c>
      <c r="G54" s="137">
        <f t="shared" si="19"/>
        <v>0.42396049999999996</v>
      </c>
      <c r="H54" s="101">
        <v>2.6235</v>
      </c>
      <c r="I54" s="111">
        <f t="shared" si="20"/>
        <v>1.88892</v>
      </c>
      <c r="J54" s="114">
        <v>0.6</v>
      </c>
      <c r="K54" s="111">
        <f t="shared" si="21"/>
        <v>1.88892</v>
      </c>
      <c r="L54" s="137">
        <f t="shared" si="22"/>
        <v>2.1461213999999997</v>
      </c>
      <c r="M54" s="137">
        <f t="shared" si="23"/>
        <v>2.1350514</v>
      </c>
      <c r="N54" s="101">
        <v>0.43</v>
      </c>
      <c r="O54" s="111">
        <f t="shared" si="24"/>
        <v>0.3096</v>
      </c>
      <c r="P54" s="111">
        <v>0.543</v>
      </c>
      <c r="Q54" s="161">
        <f t="shared" si="25"/>
        <v>0.3096</v>
      </c>
      <c r="R54" s="137">
        <f t="shared" si="26"/>
        <v>0.479373</v>
      </c>
      <c r="S54" s="137">
        <f t="shared" si="27"/>
        <v>0.46935465</v>
      </c>
      <c r="T54" s="115">
        <v>2.6235</v>
      </c>
      <c r="U54" s="111">
        <f t="shared" si="28"/>
        <v>1.88892</v>
      </c>
      <c r="V54" s="111">
        <v>0.75</v>
      </c>
      <c r="W54" s="161">
        <f t="shared" si="29"/>
        <v>1.88892</v>
      </c>
      <c r="X54" s="137">
        <f t="shared" si="30"/>
        <v>2.1891713999999998</v>
      </c>
      <c r="Y54" s="137">
        <f t="shared" si="31"/>
        <v>2.1753339</v>
      </c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</row>
    <row r="55" spans="1:254" ht="15">
      <c r="A55" s="13" t="s">
        <v>58</v>
      </c>
      <c r="B55" s="101">
        <v>0.4</v>
      </c>
      <c r="C55" s="111">
        <f t="shared" si="16"/>
        <v>0.288</v>
      </c>
      <c r="D55" s="114">
        <v>0.43</v>
      </c>
      <c r="E55" s="111">
        <f t="shared" si="17"/>
        <v>0.288</v>
      </c>
      <c r="F55" s="137">
        <f t="shared" si="18"/>
        <v>0.4243699999999999</v>
      </c>
      <c r="G55" s="137">
        <f t="shared" si="19"/>
        <v>0.4164365</v>
      </c>
      <c r="H55" s="101">
        <v>2.6235</v>
      </c>
      <c r="I55" s="111">
        <f t="shared" si="20"/>
        <v>1.88892</v>
      </c>
      <c r="J55" s="114">
        <v>0.6</v>
      </c>
      <c r="K55" s="111">
        <f t="shared" si="21"/>
        <v>1.88892</v>
      </c>
      <c r="L55" s="137">
        <f t="shared" si="22"/>
        <v>2.1461213999999997</v>
      </c>
      <c r="M55" s="137">
        <f t="shared" si="23"/>
        <v>2.1350514</v>
      </c>
      <c r="N55" s="101">
        <v>0.42</v>
      </c>
      <c r="O55" s="111">
        <f t="shared" si="24"/>
        <v>0.3024</v>
      </c>
      <c r="P55" s="111">
        <v>0.543</v>
      </c>
      <c r="Q55" s="161">
        <f t="shared" si="25"/>
        <v>0.3024</v>
      </c>
      <c r="R55" s="137">
        <f t="shared" si="26"/>
        <v>0.47184899999999996</v>
      </c>
      <c r="S55" s="137">
        <f t="shared" si="27"/>
        <v>0.46183065</v>
      </c>
      <c r="T55" s="115">
        <v>2.6235</v>
      </c>
      <c r="U55" s="111">
        <f t="shared" si="28"/>
        <v>1.88892</v>
      </c>
      <c r="V55" s="111">
        <v>0.75</v>
      </c>
      <c r="W55" s="161">
        <f t="shared" si="29"/>
        <v>1.88892</v>
      </c>
      <c r="X55" s="137">
        <f t="shared" si="30"/>
        <v>2.1891713999999998</v>
      </c>
      <c r="Y55" s="137">
        <f t="shared" si="31"/>
        <v>2.1753339</v>
      </c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  <c r="II55" s="108"/>
      <c r="IJ55" s="108"/>
      <c r="IK55" s="108"/>
      <c r="IL55" s="108"/>
      <c r="IM55" s="108"/>
      <c r="IN55" s="108"/>
      <c r="IO55" s="108"/>
      <c r="IP55" s="108"/>
      <c r="IQ55" s="108"/>
      <c r="IR55" s="108"/>
      <c r="IS55" s="108"/>
      <c r="IT55" s="108"/>
    </row>
    <row r="56" spans="1:254" ht="15">
      <c r="A56" s="17" t="s">
        <v>59</v>
      </c>
      <c r="B56" s="101">
        <v>0.41</v>
      </c>
      <c r="C56" s="111">
        <f t="shared" si="16"/>
        <v>0.29519999999999996</v>
      </c>
      <c r="D56" s="114">
        <v>0.43</v>
      </c>
      <c r="E56" s="111">
        <f t="shared" si="17"/>
        <v>0.29519999999999996</v>
      </c>
      <c r="F56" s="137">
        <f t="shared" si="18"/>
        <v>0.4318939999999999</v>
      </c>
      <c r="G56" s="137">
        <f t="shared" si="19"/>
        <v>0.42396049999999996</v>
      </c>
      <c r="H56" s="101">
        <v>2.6235</v>
      </c>
      <c r="I56" s="111">
        <f t="shared" si="20"/>
        <v>1.88892</v>
      </c>
      <c r="J56" s="114">
        <v>0.6</v>
      </c>
      <c r="K56" s="111">
        <f t="shared" si="21"/>
        <v>1.88892</v>
      </c>
      <c r="L56" s="137">
        <f t="shared" si="22"/>
        <v>2.1461213999999997</v>
      </c>
      <c r="M56" s="137">
        <f t="shared" si="23"/>
        <v>2.1350514</v>
      </c>
      <c r="N56" s="101">
        <v>0.43</v>
      </c>
      <c r="O56" s="111">
        <f t="shared" si="24"/>
        <v>0.3096</v>
      </c>
      <c r="P56" s="111">
        <v>0.543</v>
      </c>
      <c r="Q56" s="161">
        <f t="shared" si="25"/>
        <v>0.3096</v>
      </c>
      <c r="R56" s="137">
        <f t="shared" si="26"/>
        <v>0.479373</v>
      </c>
      <c r="S56" s="137">
        <f t="shared" si="27"/>
        <v>0.46935465</v>
      </c>
      <c r="T56" s="115">
        <v>2.6235</v>
      </c>
      <c r="U56" s="111">
        <f t="shared" si="28"/>
        <v>1.88892</v>
      </c>
      <c r="V56" s="111">
        <v>0.75</v>
      </c>
      <c r="W56" s="161">
        <f t="shared" si="29"/>
        <v>1.88892</v>
      </c>
      <c r="X56" s="137">
        <f t="shared" si="30"/>
        <v>2.1891713999999998</v>
      </c>
      <c r="Y56" s="137">
        <f t="shared" si="31"/>
        <v>2.1753339</v>
      </c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</row>
    <row r="57" spans="1:254" ht="15">
      <c r="A57" s="13" t="s">
        <v>60</v>
      </c>
      <c r="B57" s="101">
        <v>0.41</v>
      </c>
      <c r="C57" s="111">
        <f t="shared" si="16"/>
        <v>0.29519999999999996</v>
      </c>
      <c r="D57" s="114">
        <v>0.43</v>
      </c>
      <c r="E57" s="111">
        <f t="shared" si="17"/>
        <v>0.29519999999999996</v>
      </c>
      <c r="F57" s="137">
        <f t="shared" si="18"/>
        <v>0.4318939999999999</v>
      </c>
      <c r="G57" s="137">
        <f t="shared" si="19"/>
        <v>0.42396049999999996</v>
      </c>
      <c r="H57" s="101">
        <v>2.6235</v>
      </c>
      <c r="I57" s="111">
        <f t="shared" si="20"/>
        <v>1.88892</v>
      </c>
      <c r="J57" s="114">
        <v>0.6</v>
      </c>
      <c r="K57" s="111">
        <f t="shared" si="21"/>
        <v>1.88892</v>
      </c>
      <c r="L57" s="137">
        <f t="shared" si="22"/>
        <v>2.1461213999999997</v>
      </c>
      <c r="M57" s="137">
        <f t="shared" si="23"/>
        <v>2.1350514</v>
      </c>
      <c r="N57" s="101">
        <v>0.43</v>
      </c>
      <c r="O57" s="111">
        <f t="shared" si="24"/>
        <v>0.3096</v>
      </c>
      <c r="P57" s="111">
        <v>0.543</v>
      </c>
      <c r="Q57" s="161">
        <f t="shared" si="25"/>
        <v>0.3096</v>
      </c>
      <c r="R57" s="137">
        <f t="shared" si="26"/>
        <v>0.479373</v>
      </c>
      <c r="S57" s="137">
        <f t="shared" si="27"/>
        <v>0.46935465</v>
      </c>
      <c r="T57" s="115">
        <v>2.6235</v>
      </c>
      <c r="U57" s="111">
        <f t="shared" si="28"/>
        <v>1.88892</v>
      </c>
      <c r="V57" s="111">
        <v>0.75</v>
      </c>
      <c r="W57" s="161">
        <f t="shared" si="29"/>
        <v>1.88892</v>
      </c>
      <c r="X57" s="137">
        <f t="shared" si="30"/>
        <v>2.1891713999999998</v>
      </c>
      <c r="Y57" s="137">
        <f t="shared" si="31"/>
        <v>2.1753339</v>
      </c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</row>
    <row r="58" spans="1:254" ht="15">
      <c r="A58" s="23" t="s">
        <v>61</v>
      </c>
      <c r="B58" s="101">
        <v>0.41</v>
      </c>
      <c r="C58" s="111">
        <f t="shared" si="16"/>
        <v>0.29519999999999996</v>
      </c>
      <c r="D58" s="114">
        <v>0.43</v>
      </c>
      <c r="E58" s="111">
        <f t="shared" si="17"/>
        <v>0.29519999999999996</v>
      </c>
      <c r="F58" s="137">
        <f t="shared" si="18"/>
        <v>0.4318939999999999</v>
      </c>
      <c r="G58" s="137">
        <f t="shared" si="19"/>
        <v>0.42396049999999996</v>
      </c>
      <c r="H58" s="101">
        <v>2.6235</v>
      </c>
      <c r="I58" s="111">
        <f t="shared" si="20"/>
        <v>1.88892</v>
      </c>
      <c r="J58" s="114">
        <v>0.6</v>
      </c>
      <c r="K58" s="111">
        <f t="shared" si="21"/>
        <v>1.88892</v>
      </c>
      <c r="L58" s="137">
        <f t="shared" si="22"/>
        <v>2.1461213999999997</v>
      </c>
      <c r="M58" s="137">
        <f t="shared" si="23"/>
        <v>2.1350514</v>
      </c>
      <c r="N58" s="101">
        <v>0.43</v>
      </c>
      <c r="O58" s="111">
        <f t="shared" si="24"/>
        <v>0.3096</v>
      </c>
      <c r="P58" s="111">
        <v>0.543</v>
      </c>
      <c r="Q58" s="161">
        <f t="shared" si="25"/>
        <v>0.3096</v>
      </c>
      <c r="R58" s="137">
        <f t="shared" si="26"/>
        <v>0.479373</v>
      </c>
      <c r="S58" s="137">
        <f t="shared" si="27"/>
        <v>0.46935465</v>
      </c>
      <c r="T58" s="115">
        <v>2.6235</v>
      </c>
      <c r="U58" s="111">
        <f t="shared" si="28"/>
        <v>1.88892</v>
      </c>
      <c r="V58" s="111">
        <v>0.75</v>
      </c>
      <c r="W58" s="161">
        <f t="shared" si="29"/>
        <v>1.88892</v>
      </c>
      <c r="X58" s="137">
        <f t="shared" si="30"/>
        <v>2.1891713999999998</v>
      </c>
      <c r="Y58" s="137">
        <f t="shared" si="31"/>
        <v>2.1753339</v>
      </c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  <c r="II58" s="108"/>
      <c r="IJ58" s="108"/>
      <c r="IK58" s="108"/>
      <c r="IL58" s="108"/>
      <c r="IM58" s="108"/>
      <c r="IN58" s="108"/>
      <c r="IO58" s="108"/>
      <c r="IP58" s="108"/>
      <c r="IQ58" s="108"/>
      <c r="IR58" s="108"/>
      <c r="IS58" s="108"/>
      <c r="IT58" s="108"/>
    </row>
    <row r="59" spans="1:254" ht="15">
      <c r="A59" s="24" t="s">
        <v>62</v>
      </c>
      <c r="B59" s="101">
        <v>0.41</v>
      </c>
      <c r="C59" s="111">
        <f t="shared" si="16"/>
        <v>0.29519999999999996</v>
      </c>
      <c r="D59" s="114">
        <v>0.43</v>
      </c>
      <c r="E59" s="111">
        <f t="shared" si="17"/>
        <v>0.29519999999999996</v>
      </c>
      <c r="F59" s="137">
        <f t="shared" si="18"/>
        <v>0.4318939999999999</v>
      </c>
      <c r="G59" s="137">
        <f t="shared" si="19"/>
        <v>0.42396049999999996</v>
      </c>
      <c r="H59" s="101">
        <v>2.6235</v>
      </c>
      <c r="I59" s="111">
        <f t="shared" si="20"/>
        <v>1.88892</v>
      </c>
      <c r="J59" s="114">
        <v>0.6</v>
      </c>
      <c r="K59" s="111">
        <f t="shared" si="21"/>
        <v>1.88892</v>
      </c>
      <c r="L59" s="137">
        <f t="shared" si="22"/>
        <v>2.1461213999999997</v>
      </c>
      <c r="M59" s="137">
        <f t="shared" si="23"/>
        <v>2.1350514</v>
      </c>
      <c r="N59" s="101">
        <v>0.43</v>
      </c>
      <c r="O59" s="111">
        <f t="shared" si="24"/>
        <v>0.3096</v>
      </c>
      <c r="P59" s="111">
        <v>0.543</v>
      </c>
      <c r="Q59" s="161">
        <f t="shared" si="25"/>
        <v>0.3096</v>
      </c>
      <c r="R59" s="137">
        <f t="shared" si="26"/>
        <v>0.479373</v>
      </c>
      <c r="S59" s="137">
        <f t="shared" si="27"/>
        <v>0.46935465</v>
      </c>
      <c r="T59" s="115">
        <v>2.6235</v>
      </c>
      <c r="U59" s="111">
        <f t="shared" si="28"/>
        <v>1.88892</v>
      </c>
      <c r="V59" s="111">
        <v>0.75</v>
      </c>
      <c r="W59" s="161">
        <f t="shared" si="29"/>
        <v>1.88892</v>
      </c>
      <c r="X59" s="137">
        <f t="shared" si="30"/>
        <v>2.1891713999999998</v>
      </c>
      <c r="Y59" s="137">
        <f t="shared" si="31"/>
        <v>2.1753339</v>
      </c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</row>
    <row r="60" spans="1:254" ht="15">
      <c r="A60" s="23" t="s">
        <v>63</v>
      </c>
      <c r="B60" s="101">
        <v>0.41</v>
      </c>
      <c r="C60" s="111">
        <f t="shared" si="16"/>
        <v>0.29519999999999996</v>
      </c>
      <c r="D60" s="114">
        <v>0.43</v>
      </c>
      <c r="E60" s="111">
        <f t="shared" si="17"/>
        <v>0.29519999999999996</v>
      </c>
      <c r="F60" s="137">
        <f t="shared" si="18"/>
        <v>0.4318939999999999</v>
      </c>
      <c r="G60" s="137">
        <f t="shared" si="19"/>
        <v>0.42396049999999996</v>
      </c>
      <c r="H60" s="101">
        <v>2.6235</v>
      </c>
      <c r="I60" s="111">
        <f t="shared" si="20"/>
        <v>1.88892</v>
      </c>
      <c r="J60" s="114">
        <v>0.6</v>
      </c>
      <c r="K60" s="111">
        <f t="shared" si="21"/>
        <v>1.88892</v>
      </c>
      <c r="L60" s="137">
        <f t="shared" si="22"/>
        <v>2.1461213999999997</v>
      </c>
      <c r="M60" s="137">
        <f t="shared" si="23"/>
        <v>2.1350514</v>
      </c>
      <c r="N60" s="101">
        <v>0.43</v>
      </c>
      <c r="O60" s="111">
        <f t="shared" si="24"/>
        <v>0.3096</v>
      </c>
      <c r="P60" s="111">
        <v>0.543</v>
      </c>
      <c r="Q60" s="161">
        <f t="shared" si="25"/>
        <v>0.3096</v>
      </c>
      <c r="R60" s="137">
        <f t="shared" si="26"/>
        <v>0.479373</v>
      </c>
      <c r="S60" s="137">
        <f t="shared" si="27"/>
        <v>0.46935465</v>
      </c>
      <c r="T60" s="115">
        <v>2.6235</v>
      </c>
      <c r="U60" s="111">
        <f t="shared" si="28"/>
        <v>1.88892</v>
      </c>
      <c r="V60" s="111">
        <v>0.75</v>
      </c>
      <c r="W60" s="161">
        <f t="shared" si="29"/>
        <v>1.88892</v>
      </c>
      <c r="X60" s="137">
        <f t="shared" si="30"/>
        <v>2.1891713999999998</v>
      </c>
      <c r="Y60" s="137">
        <f t="shared" si="31"/>
        <v>2.1753339</v>
      </c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  <c r="II60" s="108"/>
      <c r="IJ60" s="108"/>
      <c r="IK60" s="108"/>
      <c r="IL60" s="108"/>
      <c r="IM60" s="108"/>
      <c r="IN60" s="108"/>
      <c r="IO60" s="108"/>
      <c r="IP60" s="108"/>
      <c r="IQ60" s="108"/>
      <c r="IR60" s="108"/>
      <c r="IS60" s="108"/>
      <c r="IT60" s="108"/>
    </row>
    <row r="61" spans="1:254" ht="15">
      <c r="A61" s="24" t="s">
        <v>64</v>
      </c>
      <c r="B61" s="101">
        <v>0.41</v>
      </c>
      <c r="C61" s="111">
        <f t="shared" si="16"/>
        <v>0.29519999999999996</v>
      </c>
      <c r="D61" s="114">
        <v>0.43</v>
      </c>
      <c r="E61" s="111">
        <f t="shared" si="17"/>
        <v>0.29519999999999996</v>
      </c>
      <c r="F61" s="137">
        <f t="shared" si="18"/>
        <v>0.4318939999999999</v>
      </c>
      <c r="G61" s="137">
        <f t="shared" si="19"/>
        <v>0.42396049999999996</v>
      </c>
      <c r="H61" s="101">
        <v>2.6235</v>
      </c>
      <c r="I61" s="111">
        <f t="shared" si="20"/>
        <v>1.88892</v>
      </c>
      <c r="J61" s="114">
        <v>0.6</v>
      </c>
      <c r="K61" s="111">
        <f t="shared" si="21"/>
        <v>1.88892</v>
      </c>
      <c r="L61" s="137">
        <f t="shared" si="22"/>
        <v>2.1461213999999997</v>
      </c>
      <c r="M61" s="137">
        <f t="shared" si="23"/>
        <v>2.1350514</v>
      </c>
      <c r="N61" s="101">
        <v>0.43</v>
      </c>
      <c r="O61" s="111">
        <f t="shared" si="24"/>
        <v>0.3096</v>
      </c>
      <c r="P61" s="111">
        <v>0.543</v>
      </c>
      <c r="Q61" s="161">
        <f t="shared" si="25"/>
        <v>0.3096</v>
      </c>
      <c r="R61" s="137">
        <f t="shared" si="26"/>
        <v>0.479373</v>
      </c>
      <c r="S61" s="137">
        <f t="shared" si="27"/>
        <v>0.46935465</v>
      </c>
      <c r="T61" s="115">
        <v>2.6235</v>
      </c>
      <c r="U61" s="111">
        <f t="shared" si="28"/>
        <v>1.88892</v>
      </c>
      <c r="V61" s="111">
        <v>0.75</v>
      </c>
      <c r="W61" s="161">
        <f t="shared" si="29"/>
        <v>1.88892</v>
      </c>
      <c r="X61" s="137">
        <f t="shared" si="30"/>
        <v>2.1891713999999998</v>
      </c>
      <c r="Y61" s="137">
        <f t="shared" si="31"/>
        <v>2.1753339</v>
      </c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</row>
    <row r="62" spans="1:254" ht="15">
      <c r="A62" s="23" t="s">
        <v>65</v>
      </c>
      <c r="B62" s="101">
        <v>0.4</v>
      </c>
      <c r="C62" s="111">
        <f t="shared" si="16"/>
        <v>0.288</v>
      </c>
      <c r="D62" s="114">
        <v>0.43</v>
      </c>
      <c r="E62" s="111">
        <f t="shared" si="17"/>
        <v>0.288</v>
      </c>
      <c r="F62" s="137">
        <f t="shared" si="18"/>
        <v>0.4243699999999999</v>
      </c>
      <c r="G62" s="137">
        <f t="shared" si="19"/>
        <v>0.4164365</v>
      </c>
      <c r="H62" s="101">
        <v>2.6235</v>
      </c>
      <c r="I62" s="111">
        <f t="shared" si="20"/>
        <v>1.88892</v>
      </c>
      <c r="J62" s="114">
        <v>0.6</v>
      </c>
      <c r="K62" s="111">
        <f t="shared" si="21"/>
        <v>1.88892</v>
      </c>
      <c r="L62" s="137">
        <f t="shared" si="22"/>
        <v>2.1461213999999997</v>
      </c>
      <c r="M62" s="137">
        <f t="shared" si="23"/>
        <v>2.1350514</v>
      </c>
      <c r="N62" s="101">
        <v>0.42</v>
      </c>
      <c r="O62" s="111">
        <f t="shared" si="24"/>
        <v>0.3024</v>
      </c>
      <c r="P62" s="111">
        <v>0.543</v>
      </c>
      <c r="Q62" s="161">
        <f t="shared" si="25"/>
        <v>0.3024</v>
      </c>
      <c r="R62" s="137">
        <f t="shared" si="26"/>
        <v>0.47184899999999996</v>
      </c>
      <c r="S62" s="137">
        <f t="shared" si="27"/>
        <v>0.46183065</v>
      </c>
      <c r="T62" s="115">
        <v>2.6235</v>
      </c>
      <c r="U62" s="111">
        <f t="shared" si="28"/>
        <v>1.88892</v>
      </c>
      <c r="V62" s="111">
        <v>0.75</v>
      </c>
      <c r="W62" s="161">
        <f t="shared" si="29"/>
        <v>1.88892</v>
      </c>
      <c r="X62" s="137">
        <f t="shared" si="30"/>
        <v>2.1891713999999998</v>
      </c>
      <c r="Y62" s="137">
        <f t="shared" si="31"/>
        <v>2.1753339</v>
      </c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</row>
    <row r="63" spans="1:254" ht="15">
      <c r="A63" s="24" t="s">
        <v>66</v>
      </c>
      <c r="B63" s="101">
        <v>0.4</v>
      </c>
      <c r="C63" s="111">
        <f t="shared" si="16"/>
        <v>0.288</v>
      </c>
      <c r="D63" s="114">
        <v>0.43</v>
      </c>
      <c r="E63" s="111">
        <f t="shared" si="17"/>
        <v>0.288</v>
      </c>
      <c r="F63" s="137">
        <f t="shared" si="18"/>
        <v>0.4243699999999999</v>
      </c>
      <c r="G63" s="137">
        <f t="shared" si="19"/>
        <v>0.4164365</v>
      </c>
      <c r="H63" s="101">
        <v>2.6235</v>
      </c>
      <c r="I63" s="111">
        <f t="shared" si="20"/>
        <v>1.88892</v>
      </c>
      <c r="J63" s="114">
        <v>0.6</v>
      </c>
      <c r="K63" s="111">
        <f t="shared" si="21"/>
        <v>1.88892</v>
      </c>
      <c r="L63" s="137">
        <f t="shared" si="22"/>
        <v>2.1461213999999997</v>
      </c>
      <c r="M63" s="137">
        <f t="shared" si="23"/>
        <v>2.1350514</v>
      </c>
      <c r="N63" s="101">
        <v>0.42</v>
      </c>
      <c r="O63" s="111">
        <f t="shared" si="24"/>
        <v>0.3024</v>
      </c>
      <c r="P63" s="111">
        <v>0.543</v>
      </c>
      <c r="Q63" s="161">
        <f t="shared" si="25"/>
        <v>0.3024</v>
      </c>
      <c r="R63" s="137">
        <f t="shared" si="26"/>
        <v>0.47184899999999996</v>
      </c>
      <c r="S63" s="137">
        <f t="shared" si="27"/>
        <v>0.46183065</v>
      </c>
      <c r="T63" s="115">
        <v>2.6235</v>
      </c>
      <c r="U63" s="111">
        <f t="shared" si="28"/>
        <v>1.88892</v>
      </c>
      <c r="V63" s="111">
        <v>0.75</v>
      </c>
      <c r="W63" s="161">
        <f t="shared" si="29"/>
        <v>1.88892</v>
      </c>
      <c r="X63" s="137">
        <f t="shared" si="30"/>
        <v>2.1891713999999998</v>
      </c>
      <c r="Y63" s="137">
        <f t="shared" si="31"/>
        <v>2.1753339</v>
      </c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  <c r="II63" s="108"/>
      <c r="IJ63" s="108"/>
      <c r="IK63" s="108"/>
      <c r="IL63" s="108"/>
      <c r="IM63" s="108"/>
      <c r="IN63" s="108"/>
      <c r="IO63" s="108"/>
      <c r="IP63" s="108"/>
      <c r="IQ63" s="108"/>
      <c r="IR63" s="108"/>
      <c r="IS63" s="108"/>
      <c r="IT63" s="108"/>
    </row>
    <row r="64" spans="1:254" ht="15">
      <c r="A64" s="23" t="s">
        <v>67</v>
      </c>
      <c r="B64" s="101">
        <v>0.4</v>
      </c>
      <c r="C64" s="111">
        <f t="shared" si="16"/>
        <v>0.288</v>
      </c>
      <c r="D64" s="114">
        <v>0.43</v>
      </c>
      <c r="E64" s="111">
        <f t="shared" si="17"/>
        <v>0.288</v>
      </c>
      <c r="F64" s="137">
        <f t="shared" si="18"/>
        <v>0.4243699999999999</v>
      </c>
      <c r="G64" s="137">
        <f t="shared" si="19"/>
        <v>0.4164365</v>
      </c>
      <c r="H64" s="101">
        <v>2.6235</v>
      </c>
      <c r="I64" s="111">
        <f t="shared" si="20"/>
        <v>1.88892</v>
      </c>
      <c r="J64" s="114">
        <v>0.6</v>
      </c>
      <c r="K64" s="111">
        <f t="shared" si="21"/>
        <v>1.88892</v>
      </c>
      <c r="L64" s="137">
        <f t="shared" si="22"/>
        <v>2.1461213999999997</v>
      </c>
      <c r="M64" s="137">
        <f t="shared" si="23"/>
        <v>2.1350514</v>
      </c>
      <c r="N64" s="101">
        <v>0.42</v>
      </c>
      <c r="O64" s="111">
        <f t="shared" si="24"/>
        <v>0.3024</v>
      </c>
      <c r="P64" s="111">
        <v>0.543</v>
      </c>
      <c r="Q64" s="161">
        <f t="shared" si="25"/>
        <v>0.3024</v>
      </c>
      <c r="R64" s="137">
        <f t="shared" si="26"/>
        <v>0.47184899999999996</v>
      </c>
      <c r="S64" s="137">
        <f t="shared" si="27"/>
        <v>0.46183065</v>
      </c>
      <c r="T64" s="115">
        <v>2.6235</v>
      </c>
      <c r="U64" s="111">
        <f t="shared" si="28"/>
        <v>1.88892</v>
      </c>
      <c r="V64" s="111">
        <v>0.75</v>
      </c>
      <c r="W64" s="161">
        <f t="shared" si="29"/>
        <v>1.88892</v>
      </c>
      <c r="X64" s="137">
        <f t="shared" si="30"/>
        <v>2.1891713999999998</v>
      </c>
      <c r="Y64" s="137">
        <f t="shared" si="31"/>
        <v>2.1753339</v>
      </c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</row>
    <row r="65" spans="1:254" ht="15">
      <c r="A65" s="24" t="s">
        <v>68</v>
      </c>
      <c r="B65" s="101">
        <v>0.4</v>
      </c>
      <c r="C65" s="111">
        <f t="shared" si="16"/>
        <v>0.288</v>
      </c>
      <c r="D65" s="114">
        <v>0.43</v>
      </c>
      <c r="E65" s="111">
        <f t="shared" si="17"/>
        <v>0.288</v>
      </c>
      <c r="F65" s="137">
        <f t="shared" si="18"/>
        <v>0.4243699999999999</v>
      </c>
      <c r="G65" s="137">
        <f t="shared" si="19"/>
        <v>0.4164365</v>
      </c>
      <c r="H65" s="101">
        <v>2.6235</v>
      </c>
      <c r="I65" s="111">
        <f t="shared" si="20"/>
        <v>1.88892</v>
      </c>
      <c r="J65" s="114">
        <v>0.6</v>
      </c>
      <c r="K65" s="111">
        <f t="shared" si="21"/>
        <v>1.88892</v>
      </c>
      <c r="L65" s="137">
        <f t="shared" si="22"/>
        <v>2.1461213999999997</v>
      </c>
      <c r="M65" s="137">
        <f t="shared" si="23"/>
        <v>2.1350514</v>
      </c>
      <c r="N65" s="101">
        <v>0.42</v>
      </c>
      <c r="O65" s="111">
        <f t="shared" si="24"/>
        <v>0.3024</v>
      </c>
      <c r="P65" s="111">
        <v>0.543</v>
      </c>
      <c r="Q65" s="161">
        <f t="shared" si="25"/>
        <v>0.3024</v>
      </c>
      <c r="R65" s="137">
        <f t="shared" si="26"/>
        <v>0.47184899999999996</v>
      </c>
      <c r="S65" s="137">
        <f t="shared" si="27"/>
        <v>0.46183065</v>
      </c>
      <c r="T65" s="115">
        <v>2.6235</v>
      </c>
      <c r="U65" s="111">
        <f t="shared" si="28"/>
        <v>1.88892</v>
      </c>
      <c r="V65" s="111">
        <v>0.75</v>
      </c>
      <c r="W65" s="161">
        <f t="shared" si="29"/>
        <v>1.88892</v>
      </c>
      <c r="X65" s="137">
        <f t="shared" si="30"/>
        <v>2.1891713999999998</v>
      </c>
      <c r="Y65" s="137">
        <f t="shared" si="31"/>
        <v>2.1753339</v>
      </c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8"/>
      <c r="IR65" s="108"/>
      <c r="IS65" s="108"/>
      <c r="IT65" s="108"/>
    </row>
    <row r="66" spans="1:254" ht="18" customHeight="1">
      <c r="A66" s="23" t="s">
        <v>69</v>
      </c>
      <c r="B66" s="101">
        <v>0.4</v>
      </c>
      <c r="C66" s="111">
        <f t="shared" si="16"/>
        <v>0.288</v>
      </c>
      <c r="D66" s="114">
        <v>0.43</v>
      </c>
      <c r="E66" s="111">
        <f t="shared" si="17"/>
        <v>0.288</v>
      </c>
      <c r="F66" s="137">
        <f t="shared" si="18"/>
        <v>0.4243699999999999</v>
      </c>
      <c r="G66" s="137">
        <f t="shared" si="19"/>
        <v>0.4164365</v>
      </c>
      <c r="H66" s="101">
        <v>2.6235</v>
      </c>
      <c r="I66" s="111">
        <f t="shared" si="20"/>
        <v>1.88892</v>
      </c>
      <c r="J66" s="114">
        <v>0.6</v>
      </c>
      <c r="K66" s="111">
        <f t="shared" si="21"/>
        <v>1.88892</v>
      </c>
      <c r="L66" s="137">
        <f t="shared" si="22"/>
        <v>2.1461213999999997</v>
      </c>
      <c r="M66" s="137">
        <f t="shared" si="23"/>
        <v>2.1350514</v>
      </c>
      <c r="N66" s="101">
        <v>0.42</v>
      </c>
      <c r="O66" s="111">
        <f t="shared" si="24"/>
        <v>0.3024</v>
      </c>
      <c r="P66" s="111">
        <v>0.543</v>
      </c>
      <c r="Q66" s="161">
        <f t="shared" si="25"/>
        <v>0.3024</v>
      </c>
      <c r="R66" s="137">
        <f t="shared" si="26"/>
        <v>0.47184899999999996</v>
      </c>
      <c r="S66" s="137">
        <f t="shared" si="27"/>
        <v>0.46183065</v>
      </c>
      <c r="T66" s="115">
        <v>2.6235</v>
      </c>
      <c r="U66" s="111">
        <f t="shared" si="28"/>
        <v>1.88892</v>
      </c>
      <c r="V66" s="111">
        <v>0.75</v>
      </c>
      <c r="W66" s="161">
        <f t="shared" si="29"/>
        <v>1.88892</v>
      </c>
      <c r="X66" s="137">
        <f t="shared" si="30"/>
        <v>2.1891713999999998</v>
      </c>
      <c r="Y66" s="137">
        <f t="shared" si="31"/>
        <v>2.1753339</v>
      </c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/>
      <c r="IP66"/>
      <c r="IQ66"/>
      <c r="IR66"/>
      <c r="IS66"/>
      <c r="IT66"/>
    </row>
    <row r="67" spans="1:254" ht="15">
      <c r="A67" s="24" t="s">
        <v>70</v>
      </c>
      <c r="B67" s="101">
        <v>0.4</v>
      </c>
      <c r="C67" s="111">
        <f t="shared" si="16"/>
        <v>0.288</v>
      </c>
      <c r="D67" s="114">
        <v>0.43</v>
      </c>
      <c r="E67" s="111">
        <f t="shared" si="17"/>
        <v>0.288</v>
      </c>
      <c r="F67" s="137">
        <f t="shared" si="18"/>
        <v>0.4243699999999999</v>
      </c>
      <c r="G67" s="137">
        <f t="shared" si="19"/>
        <v>0.4164365</v>
      </c>
      <c r="H67" s="101">
        <v>2.6235</v>
      </c>
      <c r="I67" s="111">
        <f t="shared" si="20"/>
        <v>1.88892</v>
      </c>
      <c r="J67" s="114">
        <v>0.6</v>
      </c>
      <c r="K67" s="111">
        <f t="shared" si="21"/>
        <v>1.88892</v>
      </c>
      <c r="L67" s="137">
        <f t="shared" si="22"/>
        <v>2.1461213999999997</v>
      </c>
      <c r="M67" s="137">
        <f t="shared" si="23"/>
        <v>2.1350514</v>
      </c>
      <c r="N67" s="101">
        <v>0.42</v>
      </c>
      <c r="O67" s="111">
        <f t="shared" si="24"/>
        <v>0.3024</v>
      </c>
      <c r="P67" s="111">
        <v>0.543</v>
      </c>
      <c r="Q67" s="161">
        <f t="shared" si="25"/>
        <v>0.3024</v>
      </c>
      <c r="R67" s="137">
        <f t="shared" si="26"/>
        <v>0.47184899999999996</v>
      </c>
      <c r="S67" s="137">
        <f t="shared" si="27"/>
        <v>0.46183065</v>
      </c>
      <c r="T67" s="115">
        <v>2.6235</v>
      </c>
      <c r="U67" s="111">
        <f t="shared" si="28"/>
        <v>1.88892</v>
      </c>
      <c r="V67" s="111">
        <v>0.75</v>
      </c>
      <c r="W67" s="161">
        <f t="shared" si="29"/>
        <v>1.88892</v>
      </c>
      <c r="X67" s="137">
        <f t="shared" si="30"/>
        <v>2.1891713999999998</v>
      </c>
      <c r="Y67" s="137">
        <f t="shared" si="31"/>
        <v>2.1753339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/>
      <c r="IP67"/>
      <c r="IQ67"/>
      <c r="IR67"/>
      <c r="IS67"/>
      <c r="IT67"/>
    </row>
    <row r="68" spans="1:254" ht="15">
      <c r="A68" s="23" t="s">
        <v>71</v>
      </c>
      <c r="B68" s="101">
        <v>0.4</v>
      </c>
      <c r="C68" s="111">
        <f t="shared" si="16"/>
        <v>0.288</v>
      </c>
      <c r="D68" s="114">
        <v>0.43</v>
      </c>
      <c r="E68" s="111">
        <f t="shared" si="17"/>
        <v>0.288</v>
      </c>
      <c r="F68" s="137">
        <f t="shared" si="18"/>
        <v>0.4243699999999999</v>
      </c>
      <c r="G68" s="137">
        <f t="shared" si="19"/>
        <v>0.4164365</v>
      </c>
      <c r="H68" s="101">
        <v>2.6235</v>
      </c>
      <c r="I68" s="111">
        <f t="shared" si="20"/>
        <v>1.88892</v>
      </c>
      <c r="J68" s="114">
        <v>0.6</v>
      </c>
      <c r="K68" s="111">
        <f t="shared" si="21"/>
        <v>1.88892</v>
      </c>
      <c r="L68" s="137">
        <f t="shared" si="22"/>
        <v>2.1461213999999997</v>
      </c>
      <c r="M68" s="137">
        <f t="shared" si="23"/>
        <v>2.1350514</v>
      </c>
      <c r="N68" s="101">
        <v>0.42</v>
      </c>
      <c r="O68" s="111">
        <f t="shared" si="24"/>
        <v>0.3024</v>
      </c>
      <c r="P68" s="111">
        <v>0.543</v>
      </c>
      <c r="Q68" s="161">
        <f t="shared" si="25"/>
        <v>0.3024</v>
      </c>
      <c r="R68" s="137">
        <f t="shared" si="26"/>
        <v>0.47184899999999996</v>
      </c>
      <c r="S68" s="137">
        <f t="shared" si="27"/>
        <v>0.46183065</v>
      </c>
      <c r="T68" s="115">
        <v>2.6235</v>
      </c>
      <c r="U68" s="111">
        <f t="shared" si="28"/>
        <v>1.88892</v>
      </c>
      <c r="V68" s="111">
        <v>0.75</v>
      </c>
      <c r="W68" s="161">
        <f t="shared" si="29"/>
        <v>1.88892</v>
      </c>
      <c r="X68" s="137">
        <f t="shared" si="30"/>
        <v>2.1891713999999998</v>
      </c>
      <c r="Y68" s="137">
        <f t="shared" si="31"/>
        <v>2.1753339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8"/>
      <c r="GN68" s="108"/>
      <c r="GO68" s="108"/>
      <c r="GP68" s="108"/>
      <c r="GQ68" s="108"/>
      <c r="GR68" s="108"/>
      <c r="GS68" s="108"/>
      <c r="GT68" s="108"/>
      <c r="GU68" s="108"/>
      <c r="GV68" s="108"/>
      <c r="GW68" s="108"/>
      <c r="GX68" s="108"/>
      <c r="GY68" s="108"/>
      <c r="GZ68" s="108"/>
      <c r="HA68" s="108"/>
      <c r="HB68" s="108"/>
      <c r="HC68" s="108"/>
      <c r="HD68" s="108"/>
      <c r="HE68" s="108"/>
      <c r="HF68" s="108"/>
      <c r="HG68" s="108"/>
      <c r="HH68" s="108"/>
      <c r="HI68" s="108"/>
      <c r="HJ68" s="108"/>
      <c r="HK68" s="108"/>
      <c r="HL68" s="108"/>
      <c r="HM68" s="108"/>
      <c r="HN68" s="108"/>
      <c r="HO68" s="108"/>
      <c r="HP68" s="108"/>
      <c r="HQ68" s="108"/>
      <c r="HR68" s="108"/>
      <c r="HS68" s="108"/>
      <c r="HT68" s="108"/>
      <c r="HU68" s="108"/>
      <c r="HV68" s="108"/>
      <c r="HW68" s="108"/>
      <c r="HX68" s="108"/>
      <c r="HY68" s="108"/>
      <c r="HZ68" s="108"/>
      <c r="IA68" s="108"/>
      <c r="IB68" s="108"/>
      <c r="IC68" s="108"/>
      <c r="ID68" s="108"/>
      <c r="IE68" s="108"/>
      <c r="IF68" s="108"/>
      <c r="IG68" s="108"/>
      <c r="IH68" s="108"/>
      <c r="II68" s="108"/>
      <c r="IJ68" s="108"/>
      <c r="IK68" s="108"/>
      <c r="IL68" s="108"/>
      <c r="IM68" s="108"/>
      <c r="IN68" s="108"/>
      <c r="IO68"/>
      <c r="IP68"/>
      <c r="IQ68"/>
      <c r="IR68"/>
      <c r="IS68"/>
      <c r="IT68"/>
    </row>
    <row r="69" spans="1:254" ht="15">
      <c r="A69" s="24" t="s">
        <v>72</v>
      </c>
      <c r="B69" s="101">
        <v>0.4</v>
      </c>
      <c r="C69" s="111">
        <f t="shared" si="16"/>
        <v>0.288</v>
      </c>
      <c r="D69" s="114">
        <v>0.43</v>
      </c>
      <c r="E69" s="111">
        <f t="shared" si="17"/>
        <v>0.288</v>
      </c>
      <c r="F69" s="137">
        <f t="shared" si="18"/>
        <v>0.4243699999999999</v>
      </c>
      <c r="G69" s="137">
        <f t="shared" si="19"/>
        <v>0.4164365</v>
      </c>
      <c r="H69" s="101">
        <v>2.6235</v>
      </c>
      <c r="I69" s="111">
        <f t="shared" si="20"/>
        <v>1.88892</v>
      </c>
      <c r="J69" s="114">
        <v>0.6</v>
      </c>
      <c r="K69" s="111">
        <f t="shared" si="21"/>
        <v>1.88892</v>
      </c>
      <c r="L69" s="137">
        <f t="shared" si="22"/>
        <v>2.1461213999999997</v>
      </c>
      <c r="M69" s="137">
        <f t="shared" si="23"/>
        <v>2.1350514</v>
      </c>
      <c r="N69" s="101">
        <v>0.42</v>
      </c>
      <c r="O69" s="111">
        <f t="shared" si="24"/>
        <v>0.3024</v>
      </c>
      <c r="P69" s="111">
        <v>0.543</v>
      </c>
      <c r="Q69" s="161">
        <f t="shared" si="25"/>
        <v>0.3024</v>
      </c>
      <c r="R69" s="137">
        <f t="shared" si="26"/>
        <v>0.47184899999999996</v>
      </c>
      <c r="S69" s="137">
        <f t="shared" si="27"/>
        <v>0.46183065</v>
      </c>
      <c r="T69" s="115">
        <v>2.6235</v>
      </c>
      <c r="U69" s="111">
        <f t="shared" si="28"/>
        <v>1.88892</v>
      </c>
      <c r="V69" s="111">
        <v>0.75</v>
      </c>
      <c r="W69" s="161">
        <f t="shared" si="29"/>
        <v>1.88892</v>
      </c>
      <c r="X69" s="137">
        <f t="shared" si="30"/>
        <v>2.1891713999999998</v>
      </c>
      <c r="Y69" s="137">
        <f t="shared" si="31"/>
        <v>2.1753339</v>
      </c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8"/>
      <c r="GN69" s="108"/>
      <c r="GO69" s="108"/>
      <c r="GP69" s="108"/>
      <c r="GQ69" s="108"/>
      <c r="GR69" s="108"/>
      <c r="GS69" s="108"/>
      <c r="GT69" s="108"/>
      <c r="GU69" s="108"/>
      <c r="GV69" s="108"/>
      <c r="GW69" s="108"/>
      <c r="GX69" s="108"/>
      <c r="GY69" s="108"/>
      <c r="GZ69" s="108"/>
      <c r="HA69" s="108"/>
      <c r="HB69" s="108"/>
      <c r="HC69" s="108"/>
      <c r="HD69" s="108"/>
      <c r="HE69" s="108"/>
      <c r="HF69" s="108"/>
      <c r="HG69" s="108"/>
      <c r="HH69" s="108"/>
      <c r="HI69" s="108"/>
      <c r="HJ69" s="108"/>
      <c r="HK69" s="108"/>
      <c r="HL69" s="108"/>
      <c r="HM69" s="108"/>
      <c r="HN69" s="108"/>
      <c r="HO69" s="108"/>
      <c r="HP69" s="108"/>
      <c r="HQ69" s="108"/>
      <c r="HR69" s="108"/>
      <c r="HS69" s="108"/>
      <c r="HT69" s="108"/>
      <c r="HU69" s="108"/>
      <c r="HV69" s="108"/>
      <c r="HW69" s="108"/>
      <c r="HX69" s="108"/>
      <c r="HY69" s="108"/>
      <c r="HZ69" s="108"/>
      <c r="IA69" s="108"/>
      <c r="IB69" s="108"/>
      <c r="IC69" s="108"/>
      <c r="ID69" s="108"/>
      <c r="IE69" s="108"/>
      <c r="IF69" s="108"/>
      <c r="IG69" s="108"/>
      <c r="IH69" s="108"/>
      <c r="II69" s="108"/>
      <c r="IJ69" s="108"/>
      <c r="IK69" s="108"/>
      <c r="IL69" s="108"/>
      <c r="IM69" s="108"/>
      <c r="IN69" s="108"/>
      <c r="IO69"/>
      <c r="IP69"/>
      <c r="IQ69"/>
      <c r="IR69"/>
      <c r="IS69"/>
      <c r="IT69"/>
    </row>
    <row r="70" spans="1:254" ht="15">
      <c r="A70" s="23" t="s">
        <v>73</v>
      </c>
      <c r="B70" s="101">
        <v>0.4</v>
      </c>
      <c r="C70" s="111">
        <f t="shared" si="16"/>
        <v>0.288</v>
      </c>
      <c r="D70" s="114">
        <v>0.43</v>
      </c>
      <c r="E70" s="111">
        <f t="shared" si="17"/>
        <v>0.288</v>
      </c>
      <c r="F70" s="137">
        <f t="shared" si="18"/>
        <v>0.4243699999999999</v>
      </c>
      <c r="G70" s="137">
        <f t="shared" si="19"/>
        <v>0.4164365</v>
      </c>
      <c r="H70" s="101">
        <v>2.6235</v>
      </c>
      <c r="I70" s="111">
        <f t="shared" si="20"/>
        <v>1.88892</v>
      </c>
      <c r="J70" s="114">
        <v>0.6</v>
      </c>
      <c r="K70" s="111">
        <f t="shared" si="21"/>
        <v>1.88892</v>
      </c>
      <c r="L70" s="137">
        <f t="shared" si="22"/>
        <v>2.1461213999999997</v>
      </c>
      <c r="M70" s="137">
        <f t="shared" si="23"/>
        <v>2.1350514</v>
      </c>
      <c r="N70" s="101">
        <v>0.42</v>
      </c>
      <c r="O70" s="111">
        <f t="shared" si="24"/>
        <v>0.3024</v>
      </c>
      <c r="P70" s="111">
        <v>0.543</v>
      </c>
      <c r="Q70" s="161">
        <f t="shared" si="25"/>
        <v>0.3024</v>
      </c>
      <c r="R70" s="137">
        <f t="shared" si="26"/>
        <v>0.47184899999999996</v>
      </c>
      <c r="S70" s="137">
        <f t="shared" si="27"/>
        <v>0.46183065</v>
      </c>
      <c r="T70" s="115">
        <v>2.6235</v>
      </c>
      <c r="U70" s="111">
        <f t="shared" si="28"/>
        <v>1.88892</v>
      </c>
      <c r="V70" s="111">
        <v>0.75</v>
      </c>
      <c r="W70" s="161">
        <f t="shared" si="29"/>
        <v>1.88892</v>
      </c>
      <c r="X70" s="137">
        <f t="shared" si="30"/>
        <v>2.1891713999999998</v>
      </c>
      <c r="Y70" s="137">
        <f t="shared" si="31"/>
        <v>2.1753339</v>
      </c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8"/>
      <c r="GN70" s="108"/>
      <c r="GO70" s="108"/>
      <c r="GP70" s="108"/>
      <c r="GQ70" s="108"/>
      <c r="GR70" s="108"/>
      <c r="GS70" s="108"/>
      <c r="GT70" s="108"/>
      <c r="GU70" s="108"/>
      <c r="GV70" s="108"/>
      <c r="GW70" s="108"/>
      <c r="GX70" s="108"/>
      <c r="GY70" s="108"/>
      <c r="GZ70" s="108"/>
      <c r="HA70" s="108"/>
      <c r="HB70" s="108"/>
      <c r="HC70" s="108"/>
      <c r="HD70" s="108"/>
      <c r="HE70" s="108"/>
      <c r="HF70" s="108"/>
      <c r="HG70" s="108"/>
      <c r="HH70" s="108"/>
      <c r="HI70" s="108"/>
      <c r="HJ70" s="108"/>
      <c r="HK70" s="108"/>
      <c r="HL70" s="108"/>
      <c r="HM70" s="108"/>
      <c r="HN70" s="108"/>
      <c r="HO70" s="108"/>
      <c r="HP70" s="108"/>
      <c r="HQ70" s="108"/>
      <c r="HR70" s="108"/>
      <c r="HS70" s="108"/>
      <c r="HT70" s="108"/>
      <c r="HU70" s="108"/>
      <c r="HV70" s="108"/>
      <c r="HW70" s="108"/>
      <c r="HX70" s="108"/>
      <c r="HY70" s="108"/>
      <c r="HZ70" s="108"/>
      <c r="IA70" s="108"/>
      <c r="IB70" s="108"/>
      <c r="IC70" s="108"/>
      <c r="ID70" s="108"/>
      <c r="IE70" s="108"/>
      <c r="IF70" s="108"/>
      <c r="IG70" s="108"/>
      <c r="IH70" s="108"/>
      <c r="II70" s="108"/>
      <c r="IJ70" s="108"/>
      <c r="IK70" s="108"/>
      <c r="IL70" s="108"/>
      <c r="IM70" s="108"/>
      <c r="IN70" s="108"/>
      <c r="IO70"/>
      <c r="IP70"/>
      <c r="IQ70"/>
      <c r="IR70"/>
      <c r="IS70"/>
      <c r="IT70"/>
    </row>
    <row r="71" spans="1:254" ht="15">
      <c r="A71" s="24" t="s">
        <v>74</v>
      </c>
      <c r="B71" s="101">
        <v>0.4</v>
      </c>
      <c r="C71" s="111">
        <f t="shared" si="16"/>
        <v>0.288</v>
      </c>
      <c r="D71" s="114">
        <v>0.43</v>
      </c>
      <c r="E71" s="111">
        <f t="shared" si="17"/>
        <v>0.288</v>
      </c>
      <c r="F71" s="137">
        <f t="shared" si="18"/>
        <v>0.4243699999999999</v>
      </c>
      <c r="G71" s="137">
        <f t="shared" si="19"/>
        <v>0.4164365</v>
      </c>
      <c r="H71" s="101">
        <v>2.6235</v>
      </c>
      <c r="I71" s="111">
        <f t="shared" si="20"/>
        <v>1.88892</v>
      </c>
      <c r="J71" s="114">
        <v>0.6</v>
      </c>
      <c r="K71" s="111">
        <f t="shared" si="21"/>
        <v>1.88892</v>
      </c>
      <c r="L71" s="137">
        <f t="shared" si="22"/>
        <v>2.1461213999999997</v>
      </c>
      <c r="M71" s="137">
        <f t="shared" si="23"/>
        <v>2.1350514</v>
      </c>
      <c r="N71" s="101">
        <v>0.42</v>
      </c>
      <c r="O71" s="111">
        <f t="shared" si="24"/>
        <v>0.3024</v>
      </c>
      <c r="P71" s="111">
        <v>0.543</v>
      </c>
      <c r="Q71" s="161">
        <f t="shared" si="25"/>
        <v>0.3024</v>
      </c>
      <c r="R71" s="137">
        <f t="shared" si="26"/>
        <v>0.47184899999999996</v>
      </c>
      <c r="S71" s="137">
        <f t="shared" si="27"/>
        <v>0.46183065</v>
      </c>
      <c r="T71" s="115">
        <v>2.6235</v>
      </c>
      <c r="U71" s="111">
        <f t="shared" si="28"/>
        <v>1.88892</v>
      </c>
      <c r="V71" s="111">
        <v>0.75</v>
      </c>
      <c r="W71" s="161">
        <f t="shared" si="29"/>
        <v>1.88892</v>
      </c>
      <c r="X71" s="137">
        <f t="shared" si="30"/>
        <v>2.1891713999999998</v>
      </c>
      <c r="Y71" s="137">
        <f t="shared" si="31"/>
        <v>2.1753339</v>
      </c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/>
      <c r="IP71"/>
      <c r="IQ71"/>
      <c r="IR71"/>
      <c r="IS71"/>
      <c r="IT71"/>
    </row>
    <row r="72" spans="1:254" ht="15">
      <c r="A72" s="23" t="s">
        <v>75</v>
      </c>
      <c r="B72" s="101">
        <v>0.4</v>
      </c>
      <c r="C72" s="111">
        <f t="shared" si="16"/>
        <v>0.288</v>
      </c>
      <c r="D72" s="114">
        <v>0.43</v>
      </c>
      <c r="E72" s="111">
        <f t="shared" si="17"/>
        <v>0.288</v>
      </c>
      <c r="F72" s="137">
        <f t="shared" si="18"/>
        <v>0.4243699999999999</v>
      </c>
      <c r="G72" s="137">
        <f t="shared" si="19"/>
        <v>0.4164365</v>
      </c>
      <c r="H72" s="101">
        <v>2.6235</v>
      </c>
      <c r="I72" s="111">
        <f t="shared" si="20"/>
        <v>1.88892</v>
      </c>
      <c r="J72" s="114">
        <v>0.6</v>
      </c>
      <c r="K72" s="111">
        <f t="shared" si="21"/>
        <v>1.88892</v>
      </c>
      <c r="L72" s="137">
        <f t="shared" si="22"/>
        <v>2.1461213999999997</v>
      </c>
      <c r="M72" s="137">
        <f t="shared" si="23"/>
        <v>2.1350514</v>
      </c>
      <c r="N72" s="101">
        <v>0.42</v>
      </c>
      <c r="O72" s="111">
        <f t="shared" si="24"/>
        <v>0.3024</v>
      </c>
      <c r="P72" s="111">
        <v>0.543</v>
      </c>
      <c r="Q72" s="161">
        <f t="shared" si="25"/>
        <v>0.3024</v>
      </c>
      <c r="R72" s="137">
        <f t="shared" si="26"/>
        <v>0.47184899999999996</v>
      </c>
      <c r="S72" s="137">
        <f t="shared" si="27"/>
        <v>0.46183065</v>
      </c>
      <c r="T72" s="115">
        <v>2.6235</v>
      </c>
      <c r="U72" s="111">
        <f t="shared" si="28"/>
        <v>1.88892</v>
      </c>
      <c r="V72" s="111">
        <v>0.75</v>
      </c>
      <c r="W72" s="161">
        <f t="shared" si="29"/>
        <v>1.88892</v>
      </c>
      <c r="X72" s="137">
        <f t="shared" si="30"/>
        <v>2.1891713999999998</v>
      </c>
      <c r="Y72" s="137">
        <f t="shared" si="31"/>
        <v>2.1753339</v>
      </c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  <c r="II72" s="108"/>
      <c r="IJ72" s="108"/>
      <c r="IK72" s="108"/>
      <c r="IL72" s="108"/>
      <c r="IM72" s="108"/>
      <c r="IN72" s="108"/>
      <c r="IO72"/>
      <c r="IP72"/>
      <c r="IQ72"/>
      <c r="IR72"/>
      <c r="IS72"/>
      <c r="IT72"/>
    </row>
    <row r="73" spans="1:254" ht="15">
      <c r="A73" s="24" t="s">
        <v>76</v>
      </c>
      <c r="B73" s="101">
        <v>0.4</v>
      </c>
      <c r="C73" s="111">
        <f t="shared" si="16"/>
        <v>0.288</v>
      </c>
      <c r="D73" s="114">
        <v>0.43</v>
      </c>
      <c r="E73" s="111">
        <f t="shared" si="17"/>
        <v>0.288</v>
      </c>
      <c r="F73" s="137">
        <f t="shared" si="18"/>
        <v>0.4243699999999999</v>
      </c>
      <c r="G73" s="137">
        <f t="shared" si="19"/>
        <v>0.4164365</v>
      </c>
      <c r="H73" s="101">
        <v>2.6235</v>
      </c>
      <c r="I73" s="111">
        <f t="shared" si="20"/>
        <v>1.88892</v>
      </c>
      <c r="J73" s="114">
        <v>0.6</v>
      </c>
      <c r="K73" s="111">
        <f t="shared" si="21"/>
        <v>1.88892</v>
      </c>
      <c r="L73" s="137">
        <f t="shared" si="22"/>
        <v>2.1461213999999997</v>
      </c>
      <c r="M73" s="137">
        <f t="shared" si="23"/>
        <v>2.1350514</v>
      </c>
      <c r="N73" s="101">
        <v>0.42</v>
      </c>
      <c r="O73" s="111">
        <f t="shared" si="24"/>
        <v>0.3024</v>
      </c>
      <c r="P73" s="111">
        <v>0.543</v>
      </c>
      <c r="Q73" s="161">
        <f t="shared" si="25"/>
        <v>0.3024</v>
      </c>
      <c r="R73" s="137">
        <f t="shared" si="26"/>
        <v>0.47184899999999996</v>
      </c>
      <c r="S73" s="137">
        <f t="shared" si="27"/>
        <v>0.46183065</v>
      </c>
      <c r="T73" s="115">
        <v>2.6235</v>
      </c>
      <c r="U73" s="111">
        <f t="shared" si="28"/>
        <v>1.88892</v>
      </c>
      <c r="V73" s="111">
        <v>0.75</v>
      </c>
      <c r="W73" s="161">
        <f t="shared" si="29"/>
        <v>1.88892</v>
      </c>
      <c r="X73" s="137">
        <f t="shared" si="30"/>
        <v>2.1891713999999998</v>
      </c>
      <c r="Y73" s="137">
        <f t="shared" si="31"/>
        <v>2.1753339</v>
      </c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  <c r="II73" s="108"/>
      <c r="IJ73" s="108"/>
      <c r="IK73" s="108"/>
      <c r="IL73" s="108"/>
      <c r="IM73" s="108"/>
      <c r="IN73" s="108"/>
      <c r="IO73"/>
      <c r="IP73"/>
      <c r="IQ73"/>
      <c r="IR73"/>
      <c r="IS73"/>
      <c r="IT73"/>
    </row>
    <row r="74" spans="1:254" ht="15">
      <c r="A74" s="23" t="s">
        <v>77</v>
      </c>
      <c r="B74" s="101">
        <v>0.4</v>
      </c>
      <c r="C74" s="111">
        <f t="shared" si="16"/>
        <v>0.288</v>
      </c>
      <c r="D74" s="114">
        <v>0.43</v>
      </c>
      <c r="E74" s="111">
        <f t="shared" si="17"/>
        <v>0.288</v>
      </c>
      <c r="F74" s="137">
        <f t="shared" si="18"/>
        <v>0.4243699999999999</v>
      </c>
      <c r="G74" s="137">
        <f t="shared" si="19"/>
        <v>0.4164365</v>
      </c>
      <c r="H74" s="101">
        <v>2.6235</v>
      </c>
      <c r="I74" s="111">
        <f t="shared" si="20"/>
        <v>1.88892</v>
      </c>
      <c r="J74" s="114">
        <v>0.6</v>
      </c>
      <c r="K74" s="111">
        <f t="shared" si="21"/>
        <v>1.88892</v>
      </c>
      <c r="L74" s="137">
        <f t="shared" si="22"/>
        <v>2.1461213999999997</v>
      </c>
      <c r="M74" s="137">
        <f t="shared" si="23"/>
        <v>2.1350514</v>
      </c>
      <c r="N74" s="101">
        <v>0.42</v>
      </c>
      <c r="O74" s="111">
        <f t="shared" si="24"/>
        <v>0.3024</v>
      </c>
      <c r="P74" s="111">
        <v>0.543</v>
      </c>
      <c r="Q74" s="161">
        <f t="shared" si="25"/>
        <v>0.3024</v>
      </c>
      <c r="R74" s="137">
        <f t="shared" si="26"/>
        <v>0.47184899999999996</v>
      </c>
      <c r="S74" s="137">
        <f t="shared" si="27"/>
        <v>0.46183065</v>
      </c>
      <c r="T74" s="115">
        <v>2.6235</v>
      </c>
      <c r="U74" s="111">
        <f t="shared" si="28"/>
        <v>1.88892</v>
      </c>
      <c r="V74" s="111">
        <v>0.75</v>
      </c>
      <c r="W74" s="161">
        <f t="shared" si="29"/>
        <v>1.88892</v>
      </c>
      <c r="X74" s="137">
        <f t="shared" si="30"/>
        <v>2.1891713999999998</v>
      </c>
      <c r="Y74" s="137">
        <f t="shared" si="31"/>
        <v>2.1753339</v>
      </c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/>
      <c r="IP74"/>
      <c r="IQ74"/>
      <c r="IR74"/>
      <c r="IS74"/>
      <c r="IT74"/>
    </row>
    <row r="75" spans="1:254" ht="15">
      <c r="A75" s="24" t="s">
        <v>78</v>
      </c>
      <c r="B75" s="148">
        <v>0.4</v>
      </c>
      <c r="C75" s="111">
        <f t="shared" si="16"/>
        <v>0.288</v>
      </c>
      <c r="D75" s="114">
        <v>0.43</v>
      </c>
      <c r="E75" s="111">
        <f t="shared" si="17"/>
        <v>0.288</v>
      </c>
      <c r="F75" s="137">
        <f t="shared" si="18"/>
        <v>0.4243699999999999</v>
      </c>
      <c r="G75" s="137">
        <f t="shared" si="19"/>
        <v>0.4164365</v>
      </c>
      <c r="H75" s="148">
        <v>2.6235</v>
      </c>
      <c r="I75" s="111">
        <f t="shared" si="20"/>
        <v>1.88892</v>
      </c>
      <c r="J75" s="114">
        <v>0.6</v>
      </c>
      <c r="K75" s="111">
        <f t="shared" si="21"/>
        <v>1.88892</v>
      </c>
      <c r="L75" s="137">
        <f t="shared" si="22"/>
        <v>2.1461213999999997</v>
      </c>
      <c r="M75" s="137">
        <f t="shared" si="23"/>
        <v>2.1350514</v>
      </c>
      <c r="N75" s="101">
        <v>0.42</v>
      </c>
      <c r="O75" s="111">
        <f>N75*$P$4</f>
        <v>0.3024</v>
      </c>
      <c r="P75" s="111">
        <v>0.543</v>
      </c>
      <c r="Q75" s="161">
        <f t="shared" si="25"/>
        <v>0.3024</v>
      </c>
      <c r="R75" s="137">
        <f t="shared" si="26"/>
        <v>0.47184899999999996</v>
      </c>
      <c r="S75" s="137">
        <f t="shared" si="27"/>
        <v>0.46183065</v>
      </c>
      <c r="T75" s="115">
        <v>2.6235</v>
      </c>
      <c r="U75" s="111">
        <f t="shared" si="28"/>
        <v>1.88892</v>
      </c>
      <c r="V75" s="111">
        <v>0.75</v>
      </c>
      <c r="W75" s="161">
        <f t="shared" si="29"/>
        <v>1.88892</v>
      </c>
      <c r="X75" s="137">
        <f t="shared" si="30"/>
        <v>2.1891713999999998</v>
      </c>
      <c r="Y75" s="137">
        <f t="shared" si="31"/>
        <v>2.1753339</v>
      </c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/>
      <c r="IP75"/>
      <c r="IQ75"/>
      <c r="IR75"/>
      <c r="IS75"/>
      <c r="IT75"/>
    </row>
    <row r="76" spans="1:254" ht="15" customHeight="1">
      <c r="A76" s="259" t="s">
        <v>96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/>
      <c r="IP76"/>
      <c r="IQ76"/>
      <c r="IR76"/>
      <c r="IS76"/>
      <c r="IT76"/>
    </row>
    <row r="77" spans="1:254" ht="15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50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  <c r="II77" s="108"/>
      <c r="IJ77" s="108"/>
      <c r="IK77" s="108"/>
      <c r="IL77" s="108"/>
      <c r="IM77" s="108"/>
      <c r="IN77" s="108"/>
      <c r="IO77"/>
      <c r="IP77"/>
      <c r="IQ77"/>
      <c r="IR77"/>
      <c r="IS77"/>
      <c r="IT77"/>
    </row>
    <row r="78" spans="1:254" ht="1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50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/>
      <c r="IP78"/>
      <c r="IQ78"/>
      <c r="IR78"/>
      <c r="IS78"/>
      <c r="IT78"/>
    </row>
    <row r="79" spans="1:254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5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  <c r="II79" s="108"/>
      <c r="IJ79" s="108"/>
      <c r="IK79" s="108"/>
      <c r="IL79" s="108"/>
      <c r="IM79" s="108"/>
      <c r="IN79" s="108"/>
      <c r="IO79" s="108"/>
      <c r="IP79" s="108"/>
      <c r="IQ79" s="108"/>
      <c r="IR79" s="108"/>
      <c r="IS79" s="108"/>
      <c r="IT79" s="108"/>
    </row>
    <row r="80" spans="1:254" ht="53.25" customHeight="1">
      <c r="A80" s="121" t="s">
        <v>3</v>
      </c>
      <c r="B80" s="257" t="s">
        <v>88</v>
      </c>
      <c r="C80" s="258"/>
      <c r="D80" s="121" t="s">
        <v>212</v>
      </c>
      <c r="E80" s="122" t="s">
        <v>205</v>
      </c>
      <c r="F80" s="122" t="s">
        <v>206</v>
      </c>
      <c r="G80" s="122" t="s">
        <v>207</v>
      </c>
      <c r="H80" s="123" t="s">
        <v>89</v>
      </c>
      <c r="I80" s="159"/>
      <c r="J80" s="121" t="s">
        <v>212</v>
      </c>
      <c r="K80" s="122" t="s">
        <v>205</v>
      </c>
      <c r="L80" s="122" t="s">
        <v>206</v>
      </c>
      <c r="M80" s="127" t="s">
        <v>207</v>
      </c>
      <c r="N80" s="257" t="s">
        <v>90</v>
      </c>
      <c r="O80" s="258"/>
      <c r="P80" s="121" t="s">
        <v>212</v>
      </c>
      <c r="Q80" s="122" t="s">
        <v>205</v>
      </c>
      <c r="R80" s="122" t="s">
        <v>206</v>
      </c>
      <c r="S80" s="122" t="s">
        <v>207</v>
      </c>
      <c r="T80" s="123" t="s">
        <v>91</v>
      </c>
      <c r="U80" s="159"/>
      <c r="V80" s="121" t="s">
        <v>204</v>
      </c>
      <c r="W80" s="122" t="s">
        <v>205</v>
      </c>
      <c r="X80" s="122" t="s">
        <v>206</v>
      </c>
      <c r="Y80" s="127" t="s">
        <v>207</v>
      </c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</row>
    <row r="81" spans="1:254" ht="12.75">
      <c r="A81" s="131" t="s">
        <v>80</v>
      </c>
      <c r="B81" s="143" t="s">
        <v>92</v>
      </c>
      <c r="C81" s="128">
        <v>0.28</v>
      </c>
      <c r="D81" s="97"/>
      <c r="E81" s="157"/>
      <c r="F81" s="97"/>
      <c r="G81" s="97"/>
      <c r="H81" s="128" t="s">
        <v>11</v>
      </c>
      <c r="I81" s="157">
        <v>0.28</v>
      </c>
      <c r="J81" s="97"/>
      <c r="K81" s="157"/>
      <c r="L81" s="97"/>
      <c r="M81" s="132"/>
      <c r="N81" s="143" t="s">
        <v>94</v>
      </c>
      <c r="O81" s="157">
        <v>0.28</v>
      </c>
      <c r="P81" s="97"/>
      <c r="Q81" s="157"/>
      <c r="R81" s="112"/>
      <c r="S81"/>
      <c r="T81" s="128" t="s">
        <v>11</v>
      </c>
      <c r="U81" s="157">
        <v>0.28</v>
      </c>
      <c r="V81" s="97"/>
      <c r="W81" s="157"/>
      <c r="X81" s="128"/>
      <c r="Y81" s="128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  <c r="IS81" s="107"/>
      <c r="IT81" s="107"/>
    </row>
    <row r="82" spans="1:254" ht="15">
      <c r="A82" s="140" t="s">
        <v>209</v>
      </c>
      <c r="B82" s="144">
        <v>0.36</v>
      </c>
      <c r="C82" s="145">
        <v>0.2304</v>
      </c>
      <c r="D82" s="111">
        <v>0.441</v>
      </c>
      <c r="E82" s="111">
        <f>C82</f>
        <v>0.2304</v>
      </c>
      <c r="F82" s="137">
        <f>D82*$D$7+E82*$P$2</f>
        <v>0.3619107</v>
      </c>
      <c r="G82" s="137">
        <f>D82*$E$7+E82*$P$2</f>
        <v>0.35377424999999996</v>
      </c>
      <c r="H82" s="102" t="s">
        <v>16</v>
      </c>
      <c r="I82" s="111" t="s">
        <v>16</v>
      </c>
      <c r="J82" s="175" t="s">
        <v>16</v>
      </c>
      <c r="K82" s="158" t="e">
        <f>I82*$P$5</f>
        <v>#VALUE!</v>
      </c>
      <c r="L82" s="137" t="e">
        <f>J82*$D$7+K82*$P$2</f>
        <v>#VALUE!</v>
      </c>
      <c r="M82" s="137" t="e">
        <f>J82*$E$7+K82*$P$2</f>
        <v>#VALUE!</v>
      </c>
      <c r="N82" s="144">
        <v>0.37</v>
      </c>
      <c r="O82" s="111">
        <f>N82*$P$4</f>
        <v>0.26639999999999997</v>
      </c>
      <c r="P82" s="172">
        <v>0</v>
      </c>
      <c r="Q82" s="111">
        <f>O82</f>
        <v>0.26639999999999997</v>
      </c>
      <c r="R82" s="137">
        <f>P82*$D$7+Q82*$P$2</f>
        <v>0.27838799999999997</v>
      </c>
      <c r="S82" s="137">
        <f>P82*$E$7+Q82*$P$2</f>
        <v>0.27838799999999997</v>
      </c>
      <c r="T82" s="102" t="s">
        <v>16</v>
      </c>
      <c r="U82" s="102" t="s">
        <v>16</v>
      </c>
      <c r="V82" s="175" t="s">
        <v>16</v>
      </c>
      <c r="W82" s="102" t="s">
        <v>16</v>
      </c>
      <c r="X82" s="102" t="s">
        <v>16</v>
      </c>
      <c r="Y82" s="102" t="s">
        <v>16</v>
      </c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  <c r="IS82" s="107"/>
      <c r="IT82" s="107"/>
    </row>
    <row r="83" spans="1:254" ht="15">
      <c r="A83" s="141" t="s">
        <v>83</v>
      </c>
      <c r="B83" s="144">
        <v>0.4</v>
      </c>
      <c r="C83" s="128">
        <v>0.1808</v>
      </c>
      <c r="D83" s="111">
        <v>0.441</v>
      </c>
      <c r="E83" s="111">
        <f>C83</f>
        <v>0.1808</v>
      </c>
      <c r="F83" s="137">
        <f>D83*$D$7+E83*$P$2</f>
        <v>0.3100787</v>
      </c>
      <c r="G83" s="137">
        <f>D83*$E$7+E83*$P$2</f>
        <v>0.30194224999999997</v>
      </c>
      <c r="H83" s="113">
        <v>2.5</v>
      </c>
      <c r="I83" s="111">
        <f>H83*$P$4</f>
        <v>1.7999999999999998</v>
      </c>
      <c r="J83" s="172">
        <v>0</v>
      </c>
      <c r="K83" s="111">
        <f>I83</f>
        <v>1.7999999999999998</v>
      </c>
      <c r="L83" s="137">
        <f>J83*$D$7+K83*$P$2</f>
        <v>1.8809999999999998</v>
      </c>
      <c r="M83" s="137">
        <f>J83*$E$7+K83*$P$2</f>
        <v>1.8809999999999998</v>
      </c>
      <c r="N83" s="144">
        <v>0.41</v>
      </c>
      <c r="O83" s="111">
        <f>N83*$P$4</f>
        <v>0.29519999999999996</v>
      </c>
      <c r="P83" s="172">
        <v>0</v>
      </c>
      <c r="Q83" s="111">
        <f>O83</f>
        <v>0.29519999999999996</v>
      </c>
      <c r="R83" s="137">
        <f>P83*$D$7+Q83*$P$2</f>
        <v>0.3084839999999999</v>
      </c>
      <c r="S83" s="137">
        <f>P83*$E$7+Q83*$P$2</f>
        <v>0.3084839999999999</v>
      </c>
      <c r="T83" s="113">
        <v>2.5</v>
      </c>
      <c r="U83" s="111">
        <f>T83*$P$4</f>
        <v>1.7999999999999998</v>
      </c>
      <c r="V83" s="172">
        <v>0</v>
      </c>
      <c r="W83" s="111">
        <f>U83</f>
        <v>1.7999999999999998</v>
      </c>
      <c r="X83" s="137">
        <f>V83*$D$7+W83*$P$2</f>
        <v>1.8809999999999998</v>
      </c>
      <c r="Y83" s="137">
        <f>V83*$E$7+W83*$P$2</f>
        <v>1.8809999999999998</v>
      </c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R83" s="107"/>
      <c r="IS83" s="107"/>
      <c r="IT83" s="107"/>
    </row>
    <row r="84" spans="1:254" ht="15">
      <c r="A84" s="140" t="s">
        <v>84</v>
      </c>
      <c r="B84" s="144">
        <v>0.4</v>
      </c>
      <c r="C84" s="145">
        <v>0.1312</v>
      </c>
      <c r="D84" s="111">
        <v>0.441</v>
      </c>
      <c r="E84" s="111">
        <f>C84</f>
        <v>0.1312</v>
      </c>
      <c r="F84" s="137">
        <f>D84*$D$7+E84*$P$2</f>
        <v>0.2582467</v>
      </c>
      <c r="G84" s="137">
        <f>D84*$E$7+E84*$P$2</f>
        <v>0.25011025</v>
      </c>
      <c r="H84" s="113">
        <v>2.5</v>
      </c>
      <c r="I84" s="111">
        <f>H84*$P$4</f>
        <v>1.7999999999999998</v>
      </c>
      <c r="J84" s="172">
        <v>0</v>
      </c>
      <c r="K84" s="111">
        <f>I84</f>
        <v>1.7999999999999998</v>
      </c>
      <c r="L84" s="137">
        <f>J84*$D$7+K84*$P$2</f>
        <v>1.8809999999999998</v>
      </c>
      <c r="M84" s="137">
        <f>J84*$E$7+K84*$P$2</f>
        <v>1.8809999999999998</v>
      </c>
      <c r="N84" s="144">
        <v>0.41</v>
      </c>
      <c r="O84" s="111">
        <f>N84*$P$4</f>
        <v>0.29519999999999996</v>
      </c>
      <c r="P84" s="172">
        <v>0</v>
      </c>
      <c r="Q84" s="111">
        <f>O84</f>
        <v>0.29519999999999996</v>
      </c>
      <c r="R84" s="137">
        <f>P84*$D$7+Q84*$P$2</f>
        <v>0.3084839999999999</v>
      </c>
      <c r="S84" s="137">
        <f>P84*$E$7+Q84*$P$2</f>
        <v>0.3084839999999999</v>
      </c>
      <c r="T84" s="113">
        <v>2.5</v>
      </c>
      <c r="U84" s="111">
        <f>T84*$P$4</f>
        <v>1.7999999999999998</v>
      </c>
      <c r="V84" s="172">
        <v>0</v>
      </c>
      <c r="W84" s="111">
        <f>U84</f>
        <v>1.7999999999999998</v>
      </c>
      <c r="X84" s="137">
        <f>V84*$D$7+W84*$P$2</f>
        <v>1.8809999999999998</v>
      </c>
      <c r="Y84" s="137">
        <f>V84*$E$7+W84*$P$2</f>
        <v>1.8809999999999998</v>
      </c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  <c r="IS84" s="107"/>
      <c r="IT84" s="107"/>
    </row>
    <row r="85" spans="1:254" ht="15">
      <c r="A85" s="142" t="s">
        <v>85</v>
      </c>
      <c r="B85" s="144">
        <v>0.42</v>
      </c>
      <c r="C85" s="128">
        <v>0.0816</v>
      </c>
      <c r="D85" s="111">
        <v>0.441</v>
      </c>
      <c r="E85" s="111">
        <f>C85</f>
        <v>0.0816</v>
      </c>
      <c r="F85" s="137">
        <f>D85*$D$7+E85*$P$2</f>
        <v>0.2064147</v>
      </c>
      <c r="G85" s="137">
        <f>D85*$E$7+E85*$P$2</f>
        <v>0.19827825</v>
      </c>
      <c r="H85" s="113">
        <v>2.5</v>
      </c>
      <c r="I85" s="111">
        <f>H85*$P$4</f>
        <v>1.7999999999999998</v>
      </c>
      <c r="J85" s="172">
        <v>0</v>
      </c>
      <c r="K85" s="111">
        <f>I85</f>
        <v>1.7999999999999998</v>
      </c>
      <c r="L85" s="137">
        <f>J85*$D$7+K85*$P$2</f>
        <v>1.8809999999999998</v>
      </c>
      <c r="M85" s="137">
        <f>J85*$E$7+K85*$P$2</f>
        <v>1.8809999999999998</v>
      </c>
      <c r="N85" s="144">
        <v>0.43</v>
      </c>
      <c r="O85" s="111">
        <f>N85*$P$4</f>
        <v>0.3096</v>
      </c>
      <c r="P85" s="172">
        <v>0</v>
      </c>
      <c r="Q85" s="111">
        <f>O85</f>
        <v>0.3096</v>
      </c>
      <c r="R85" s="137">
        <f>P85*$D$7+Q85*$P$2</f>
        <v>0.323532</v>
      </c>
      <c r="S85" s="137">
        <f>P85*$E$7+Q85*$P$2</f>
        <v>0.323532</v>
      </c>
      <c r="T85" s="113">
        <v>2.5</v>
      </c>
      <c r="U85" s="111">
        <f>T85*$P$4</f>
        <v>1.7999999999999998</v>
      </c>
      <c r="V85" s="172">
        <v>0</v>
      </c>
      <c r="W85" s="111">
        <f>U85</f>
        <v>1.7999999999999998</v>
      </c>
      <c r="X85" s="137">
        <f>V85*$D$7+W85*$P$2</f>
        <v>1.8809999999999998</v>
      </c>
      <c r="Y85" s="137">
        <f>V85*$E$7+W85*$P$2</f>
        <v>1.8809999999999998</v>
      </c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</row>
    <row r="86" spans="1:254" ht="12.75" customHeight="1">
      <c r="A86" s="259" t="s">
        <v>96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</row>
    <row r="87" spans="27:254" ht="12.75" customHeight="1"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</row>
    <row r="88" spans="27:254" ht="15.75" customHeight="1"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  <c r="IS88" s="107"/>
      <c r="IT88" s="107"/>
    </row>
  </sheetData>
  <sheetProtection/>
  <mergeCells count="14">
    <mergeCell ref="A76:Y76"/>
    <mergeCell ref="N80:O80"/>
    <mergeCell ref="A86:Y86"/>
    <mergeCell ref="B80:C80"/>
    <mergeCell ref="B33:C33"/>
    <mergeCell ref="A29:Y29"/>
    <mergeCell ref="N33:O33"/>
    <mergeCell ref="Z9:Z10"/>
    <mergeCell ref="AE9:AE10"/>
    <mergeCell ref="B11:C11"/>
    <mergeCell ref="N11:O11"/>
    <mergeCell ref="A9:A10"/>
    <mergeCell ref="J9:J10"/>
    <mergeCell ref="T9:T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H30"/>
  <sheetViews>
    <sheetView zoomScalePageLayoutView="0" workbookViewId="0" topLeftCell="A1">
      <selection activeCell="L36" sqref="L36"/>
    </sheetView>
  </sheetViews>
  <sheetFormatPr defaultColWidth="11.57421875" defaultRowHeight="12.75"/>
  <cols>
    <col min="1" max="1" width="18.7109375" style="62" customWidth="1"/>
    <col min="2" max="7" width="13.8515625" style="62" customWidth="1"/>
    <col min="8" max="8" width="16.00390625" style="62" customWidth="1"/>
    <col min="9" max="16384" width="11.57421875" style="62" customWidth="1"/>
  </cols>
  <sheetData>
    <row r="2" spans="5:8" ht="12.75">
      <c r="E2" s="43"/>
      <c r="H2" s="2" t="s">
        <v>0</v>
      </c>
    </row>
    <row r="3" spans="5:8" ht="12.75">
      <c r="E3" s="43"/>
      <c r="H3" s="3" t="s">
        <v>1</v>
      </c>
    </row>
    <row r="6" ht="18">
      <c r="A6" s="44" t="s">
        <v>137</v>
      </c>
    </row>
    <row r="7" spans="1:6" ht="52.5" customHeight="1">
      <c r="A7" s="44"/>
      <c r="B7" s="63"/>
      <c r="C7" s="64"/>
      <c r="D7" s="64"/>
      <c r="E7" s="64"/>
      <c r="F7" s="65"/>
    </row>
    <row r="8" spans="1:6" s="66" customFormat="1" ht="45">
      <c r="A8" s="7" t="s">
        <v>98</v>
      </c>
      <c r="B8" s="153" t="s">
        <v>138</v>
      </c>
      <c r="C8" s="153" t="s">
        <v>139</v>
      </c>
      <c r="D8" s="153" t="s">
        <v>140</v>
      </c>
      <c r="E8" s="153" t="s">
        <v>141</v>
      </c>
      <c r="F8" s="153" t="s">
        <v>142</v>
      </c>
    </row>
    <row r="9" spans="1:8" s="66" customFormat="1" ht="12.75">
      <c r="A9" s="46"/>
      <c r="B9" s="21" t="s">
        <v>105</v>
      </c>
      <c r="C9" s="21" t="s">
        <v>105</v>
      </c>
      <c r="D9" s="21" t="s">
        <v>105</v>
      </c>
      <c r="E9" s="21" t="s">
        <v>105</v>
      </c>
      <c r="F9" s="21" t="s">
        <v>105</v>
      </c>
      <c r="H9" s="67"/>
    </row>
    <row r="10" spans="1:6" s="66" customFormat="1" ht="12.75">
      <c r="A10" s="47" t="s">
        <v>14</v>
      </c>
      <c r="B10" s="68">
        <v>1.1576250000000001</v>
      </c>
      <c r="C10" s="68">
        <v>0.5985000000000001</v>
      </c>
      <c r="D10" s="68">
        <v>0.37274999999999997</v>
      </c>
      <c r="E10" s="68">
        <v>1.41225</v>
      </c>
      <c r="F10" s="68">
        <v>1.092</v>
      </c>
    </row>
    <row r="11" spans="1:6" s="66" customFormat="1" ht="12.75">
      <c r="A11" s="60" t="s">
        <v>106</v>
      </c>
      <c r="B11" s="69">
        <v>1.218</v>
      </c>
      <c r="C11" s="69">
        <v>0.6405</v>
      </c>
      <c r="D11" s="69" t="s">
        <v>16</v>
      </c>
      <c r="E11" s="69">
        <v>1.729875</v>
      </c>
      <c r="F11" s="69" t="s">
        <v>16</v>
      </c>
    </row>
    <row r="12" s="66" customFormat="1" ht="12.75"/>
    <row r="13" s="66" customFormat="1" ht="12.75"/>
    <row r="14" spans="2:8" s="66" customFormat="1" ht="51.75" customHeight="1">
      <c r="B14" s="70"/>
      <c r="C14" s="71"/>
      <c r="D14" s="71"/>
      <c r="E14" s="72"/>
      <c r="F14" s="71"/>
      <c r="G14" s="71"/>
      <c r="H14" s="73"/>
    </row>
    <row r="15" spans="1:8" s="66" customFormat="1" ht="56.25">
      <c r="A15" s="7" t="s">
        <v>98</v>
      </c>
      <c r="B15" s="154" t="s">
        <v>143</v>
      </c>
      <c r="C15" s="154" t="s">
        <v>144</v>
      </c>
      <c r="D15" s="154" t="s">
        <v>145</v>
      </c>
      <c r="E15" s="154" t="s">
        <v>146</v>
      </c>
      <c r="F15" s="154" t="s">
        <v>147</v>
      </c>
      <c r="G15" s="154" t="s">
        <v>148</v>
      </c>
      <c r="H15" s="154" t="s">
        <v>149</v>
      </c>
    </row>
    <row r="16" spans="1:8" s="66" customFormat="1" ht="12.75">
      <c r="A16" s="46"/>
      <c r="B16" s="21" t="s">
        <v>105</v>
      </c>
      <c r="C16" s="21" t="s">
        <v>105</v>
      </c>
      <c r="D16" s="12" t="s">
        <v>150</v>
      </c>
      <c r="E16" s="12" t="s">
        <v>150</v>
      </c>
      <c r="F16" s="21" t="s">
        <v>105</v>
      </c>
      <c r="G16" s="21" t="s">
        <v>105</v>
      </c>
      <c r="H16" s="21" t="s">
        <v>105</v>
      </c>
    </row>
    <row r="17" spans="1:8" s="66" customFormat="1" ht="12.75">
      <c r="A17" s="47" t="s">
        <v>14</v>
      </c>
      <c r="B17" s="16">
        <v>5.0925</v>
      </c>
      <c r="C17" s="16">
        <v>6.003375</v>
      </c>
      <c r="D17" s="16">
        <v>17.054625</v>
      </c>
      <c r="E17" s="16">
        <v>18.19125</v>
      </c>
      <c r="F17" s="16">
        <v>6.874875</v>
      </c>
      <c r="G17" s="16">
        <v>8.106</v>
      </c>
      <c r="H17" s="16">
        <v>3.472875</v>
      </c>
    </row>
    <row r="18" spans="1:8" s="66" customFormat="1" ht="12.75">
      <c r="A18" s="60" t="s">
        <v>106</v>
      </c>
      <c r="B18" s="20">
        <v>5.457375</v>
      </c>
      <c r="C18" s="20" t="s">
        <v>16</v>
      </c>
      <c r="D18" s="20">
        <v>19.327875</v>
      </c>
      <c r="E18" s="20" t="s">
        <v>16</v>
      </c>
      <c r="F18" s="20">
        <v>7.368375</v>
      </c>
      <c r="G18" s="20" t="s">
        <v>16</v>
      </c>
      <c r="H18" s="20" t="s">
        <v>16</v>
      </c>
    </row>
    <row r="19" spans="1:8" s="66" customFormat="1" ht="12.75" customHeight="1">
      <c r="A19" s="261" t="s">
        <v>151</v>
      </c>
      <c r="B19" s="261"/>
      <c r="C19" s="261"/>
      <c r="D19" s="261"/>
      <c r="E19" s="261"/>
      <c r="F19" s="261"/>
      <c r="G19" s="261"/>
      <c r="H19" s="261"/>
    </row>
    <row r="20" s="66" customFormat="1" ht="12.75">
      <c r="A20" s="74"/>
    </row>
    <row r="21" s="66" customFormat="1" ht="12.75"/>
    <row r="22" s="66" customFormat="1" ht="51" customHeight="1"/>
    <row r="23" spans="1:8" s="66" customFormat="1" ht="21.75" customHeight="1">
      <c r="A23" s="7" t="s">
        <v>98</v>
      </c>
      <c r="B23" s="8" t="s">
        <v>152</v>
      </c>
      <c r="C23" s="8" t="s">
        <v>153</v>
      </c>
      <c r="E23"/>
      <c r="G23" s="75"/>
      <c r="H23" s="75"/>
    </row>
    <row r="24" spans="1:3" s="66" customFormat="1" ht="12.75">
      <c r="A24" s="46"/>
      <c r="B24" s="21" t="s">
        <v>105</v>
      </c>
      <c r="C24" s="21" t="s">
        <v>105</v>
      </c>
    </row>
    <row r="25" spans="1:3" s="66" customFormat="1" ht="12.75">
      <c r="A25" s="47" t="s">
        <v>14</v>
      </c>
      <c r="B25" s="16">
        <v>1.19</v>
      </c>
      <c r="C25" s="16">
        <v>0.735</v>
      </c>
    </row>
    <row r="26" spans="1:3" s="66" customFormat="1" ht="12.75">
      <c r="A26" s="60" t="s">
        <v>106</v>
      </c>
      <c r="B26" s="20">
        <v>1.325</v>
      </c>
      <c r="C26" s="20" t="s">
        <v>16</v>
      </c>
    </row>
    <row r="27" s="66" customFormat="1" ht="12.75">
      <c r="A27" s="74" t="s">
        <v>154</v>
      </c>
    </row>
    <row r="28" s="66" customFormat="1" ht="12.75">
      <c r="A28" s="74" t="s">
        <v>155</v>
      </c>
    </row>
    <row r="29" s="66" customFormat="1" ht="12.75">
      <c r="A29" s="56" t="s">
        <v>121</v>
      </c>
    </row>
    <row r="30" s="66" customFormat="1" ht="12.75">
      <c r="A30" s="74"/>
    </row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</sheetData>
  <sheetProtection selectLockedCells="1" selectUnlockedCells="1"/>
  <mergeCells count="1">
    <mergeCell ref="A19:H19"/>
  </mergeCells>
  <printOptions/>
  <pageMargins left="0.7875" right="0.7875" top="1.0631944444444446" bottom="1.0631944444444446" header="0.7875" footer="0.7875"/>
  <pageSetup horizontalDpi="300" verticalDpi="300" orientation="landscape" paperSize="9" scale="90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81"/>
  <sheetViews>
    <sheetView zoomScalePageLayoutView="0" workbookViewId="0" topLeftCell="A1">
      <selection activeCell="G69" activeCellId="1" sqref="A8:IV8 G69"/>
    </sheetView>
  </sheetViews>
  <sheetFormatPr defaultColWidth="9.140625" defaultRowHeight="12.75"/>
  <cols>
    <col min="1" max="1" width="23.140625" style="1" customWidth="1"/>
    <col min="2" max="2" width="12.28125" style="1" customWidth="1"/>
    <col min="3" max="3" width="16.421875" style="1" customWidth="1"/>
    <col min="4" max="4" width="12.421875" style="0" customWidth="1"/>
    <col min="5" max="5" width="11.28125" style="0" customWidth="1"/>
    <col min="6" max="6" width="11.421875" style="0" customWidth="1"/>
    <col min="7" max="7" width="11.00390625" style="0" customWidth="1"/>
    <col min="8" max="9" width="9.140625" style="76" customWidth="1"/>
  </cols>
  <sheetData>
    <row r="3" ht="12.75">
      <c r="D3">
        <v>48</v>
      </c>
    </row>
    <row r="4" ht="12.75">
      <c r="D4">
        <v>4</v>
      </c>
    </row>
    <row r="6" spans="2:7" ht="12.75">
      <c r="B6" s="265" t="s">
        <v>156</v>
      </c>
      <c r="C6" s="265"/>
      <c r="D6" s="265" t="s">
        <v>157</v>
      </c>
      <c r="E6" s="265"/>
      <c r="F6" s="266" t="s">
        <v>158</v>
      </c>
      <c r="G6" s="266"/>
    </row>
    <row r="7" spans="1:9" ht="41.25" customHeight="1">
      <c r="A7" s="77" t="s">
        <v>159</v>
      </c>
      <c r="B7" s="263" t="s">
        <v>160</v>
      </c>
      <c r="C7" s="263"/>
      <c r="D7" s="263" t="s">
        <v>161</v>
      </c>
      <c r="E7" s="263"/>
      <c r="F7" s="263" t="s">
        <v>162</v>
      </c>
      <c r="G7" s="263"/>
      <c r="H7" s="264" t="s">
        <v>163</v>
      </c>
      <c r="I7" s="264"/>
    </row>
    <row r="8" spans="1:9" ht="12.75">
      <c r="A8" s="10" t="s">
        <v>164</v>
      </c>
      <c r="B8" s="21" t="s">
        <v>165</v>
      </c>
      <c r="C8" s="12" t="s">
        <v>166</v>
      </c>
      <c r="D8" s="21" t="s">
        <v>165</v>
      </c>
      <c r="E8" s="12" t="s">
        <v>166</v>
      </c>
      <c r="F8" s="21" t="s">
        <v>165</v>
      </c>
      <c r="G8" s="78" t="s">
        <v>166</v>
      </c>
      <c r="H8" s="79" t="s">
        <v>165</v>
      </c>
      <c r="I8" s="80" t="s">
        <v>166</v>
      </c>
    </row>
    <row r="9" spans="1:9" ht="12.75">
      <c r="A9" s="47" t="s">
        <v>38</v>
      </c>
      <c r="B9" s="16">
        <v>1.01</v>
      </c>
      <c r="C9" s="16">
        <v>48.48</v>
      </c>
      <c r="D9" s="81">
        <v>0.25</v>
      </c>
      <c r="E9" s="81">
        <f aca="true" t="shared" si="0" ref="E9:E49">D9*$D$3</f>
        <v>12</v>
      </c>
      <c r="F9" s="82">
        <v>0.24</v>
      </c>
      <c r="G9" s="82">
        <v>11.52</v>
      </c>
      <c r="H9" s="83">
        <f aca="true" t="shared" si="1" ref="H9:H49">D9-F9</f>
        <v>0.010000000000000009</v>
      </c>
      <c r="I9" s="83">
        <f aca="true" t="shared" si="2" ref="I9:I49">E9-G9</f>
        <v>0.4800000000000004</v>
      </c>
    </row>
    <row r="10" spans="1:9" ht="12.75">
      <c r="A10" s="50" t="s">
        <v>39</v>
      </c>
      <c r="B10" s="20">
        <v>1.01</v>
      </c>
      <c r="C10" s="20">
        <v>48.48</v>
      </c>
      <c r="D10" s="81">
        <v>0.25</v>
      </c>
      <c r="E10" s="81">
        <f t="shared" si="0"/>
        <v>12</v>
      </c>
      <c r="F10" s="82">
        <v>0.24</v>
      </c>
      <c r="G10" s="82">
        <v>11.52</v>
      </c>
      <c r="H10" s="83">
        <f t="shared" si="1"/>
        <v>0.010000000000000009</v>
      </c>
      <c r="I10" s="83">
        <f t="shared" si="2"/>
        <v>0.4800000000000004</v>
      </c>
    </row>
    <row r="11" spans="1:9" ht="12.75">
      <c r="A11" s="47" t="s">
        <v>40</v>
      </c>
      <c r="B11" s="16">
        <v>1.01</v>
      </c>
      <c r="C11" s="16">
        <v>48.48</v>
      </c>
      <c r="D11" s="81">
        <v>0.25</v>
      </c>
      <c r="E11" s="81">
        <f t="shared" si="0"/>
        <v>12</v>
      </c>
      <c r="F11" s="82">
        <v>0.24</v>
      </c>
      <c r="G11" s="82">
        <v>11.52</v>
      </c>
      <c r="H11" s="83">
        <f t="shared" si="1"/>
        <v>0.010000000000000009</v>
      </c>
      <c r="I11" s="83">
        <f t="shared" si="2"/>
        <v>0.4800000000000004</v>
      </c>
    </row>
    <row r="12" spans="1:9" ht="12.75" customHeight="1">
      <c r="A12" s="50" t="s">
        <v>41</v>
      </c>
      <c r="B12" s="20">
        <v>1.01</v>
      </c>
      <c r="C12" s="20">
        <v>48.48</v>
      </c>
      <c r="D12" s="81">
        <v>0.25</v>
      </c>
      <c r="E12" s="81">
        <f t="shared" si="0"/>
        <v>12</v>
      </c>
      <c r="F12" s="82">
        <v>0.24</v>
      </c>
      <c r="G12" s="82">
        <v>11.52</v>
      </c>
      <c r="H12" s="83">
        <f t="shared" si="1"/>
        <v>0.010000000000000009</v>
      </c>
      <c r="I12" s="83">
        <f t="shared" si="2"/>
        <v>0.4800000000000004</v>
      </c>
    </row>
    <row r="13" spans="1:9" ht="12.75" customHeight="1">
      <c r="A13" s="47" t="s">
        <v>42</v>
      </c>
      <c r="B13" s="16">
        <v>1.29</v>
      </c>
      <c r="C13" s="16">
        <v>61.92</v>
      </c>
      <c r="D13" s="81">
        <v>0.32</v>
      </c>
      <c r="E13" s="81">
        <f t="shared" si="0"/>
        <v>15.36</v>
      </c>
      <c r="F13" s="82">
        <v>0.31</v>
      </c>
      <c r="G13" s="82">
        <v>14.88</v>
      </c>
      <c r="H13" s="83">
        <f t="shared" si="1"/>
        <v>0.010000000000000009</v>
      </c>
      <c r="I13" s="83">
        <f t="shared" si="2"/>
        <v>0.47999999999999865</v>
      </c>
    </row>
    <row r="14" spans="1:9" ht="12.75" customHeight="1">
      <c r="A14" s="50" t="s">
        <v>43</v>
      </c>
      <c r="B14" s="20">
        <v>1.29</v>
      </c>
      <c r="C14" s="20">
        <v>61.92</v>
      </c>
      <c r="D14" s="81">
        <v>0.32</v>
      </c>
      <c r="E14" s="81">
        <f t="shared" si="0"/>
        <v>15.36</v>
      </c>
      <c r="F14" s="82">
        <v>0.31</v>
      </c>
      <c r="G14" s="82">
        <v>14.88</v>
      </c>
      <c r="H14" s="83">
        <f t="shared" si="1"/>
        <v>0.010000000000000009</v>
      </c>
      <c r="I14" s="83">
        <f t="shared" si="2"/>
        <v>0.47999999999999865</v>
      </c>
    </row>
    <row r="15" spans="1:9" ht="12.75" customHeight="1">
      <c r="A15" s="47" t="s">
        <v>44</v>
      </c>
      <c r="B15" s="16">
        <v>1.29</v>
      </c>
      <c r="C15" s="16">
        <v>61.92</v>
      </c>
      <c r="D15" s="81">
        <v>0.32</v>
      </c>
      <c r="E15" s="81">
        <f t="shared" si="0"/>
        <v>15.36</v>
      </c>
      <c r="F15" s="82">
        <v>0.31</v>
      </c>
      <c r="G15" s="82">
        <v>14.88</v>
      </c>
      <c r="H15" s="83">
        <f t="shared" si="1"/>
        <v>0.010000000000000009</v>
      </c>
      <c r="I15" s="83">
        <f t="shared" si="2"/>
        <v>0.47999999999999865</v>
      </c>
    </row>
    <row r="16" spans="1:9" ht="12.75" customHeight="1">
      <c r="A16" s="50" t="s">
        <v>45</v>
      </c>
      <c r="B16" s="20">
        <v>1.29</v>
      </c>
      <c r="C16" s="20">
        <v>61.92</v>
      </c>
      <c r="D16" s="81">
        <v>0.32</v>
      </c>
      <c r="E16" s="81">
        <f t="shared" si="0"/>
        <v>15.36</v>
      </c>
      <c r="F16" s="82">
        <v>0.31</v>
      </c>
      <c r="G16" s="82">
        <v>14.88</v>
      </c>
      <c r="H16" s="83">
        <f t="shared" si="1"/>
        <v>0.010000000000000009</v>
      </c>
      <c r="I16" s="83">
        <f t="shared" si="2"/>
        <v>0.47999999999999865</v>
      </c>
    </row>
    <row r="17" spans="1:9" ht="12.75">
      <c r="A17" s="47" t="s">
        <v>46</v>
      </c>
      <c r="B17" s="16">
        <v>1.29</v>
      </c>
      <c r="C17" s="16">
        <v>61.92</v>
      </c>
      <c r="D17" s="81">
        <v>0.32</v>
      </c>
      <c r="E17" s="81">
        <f t="shared" si="0"/>
        <v>15.36</v>
      </c>
      <c r="F17" s="82">
        <v>0.31</v>
      </c>
      <c r="G17" s="82">
        <v>14.88</v>
      </c>
      <c r="H17" s="83">
        <f t="shared" si="1"/>
        <v>0.010000000000000009</v>
      </c>
      <c r="I17" s="83">
        <f t="shared" si="2"/>
        <v>0.47999999999999865</v>
      </c>
    </row>
    <row r="18" spans="1:9" ht="12.75">
      <c r="A18" s="50" t="s">
        <v>47</v>
      </c>
      <c r="B18" s="20">
        <v>1.29</v>
      </c>
      <c r="C18" s="20">
        <v>61.92</v>
      </c>
      <c r="D18" s="81">
        <v>0.32</v>
      </c>
      <c r="E18" s="81">
        <f t="shared" si="0"/>
        <v>15.36</v>
      </c>
      <c r="F18" s="82">
        <v>0.31</v>
      </c>
      <c r="G18" s="82">
        <v>14.88</v>
      </c>
      <c r="H18" s="83">
        <f t="shared" si="1"/>
        <v>0.010000000000000009</v>
      </c>
      <c r="I18" s="83">
        <f t="shared" si="2"/>
        <v>0.47999999999999865</v>
      </c>
    </row>
    <row r="19" spans="1:9" ht="12.75">
      <c r="A19" s="47" t="s">
        <v>48</v>
      </c>
      <c r="B19" s="16">
        <v>1.29</v>
      </c>
      <c r="C19" s="16">
        <v>61.92</v>
      </c>
      <c r="D19" s="81">
        <v>0.32</v>
      </c>
      <c r="E19" s="81">
        <f t="shared" si="0"/>
        <v>15.36</v>
      </c>
      <c r="F19" s="82">
        <v>0.31</v>
      </c>
      <c r="G19" s="82">
        <v>14.88</v>
      </c>
      <c r="H19" s="83">
        <f t="shared" si="1"/>
        <v>0.010000000000000009</v>
      </c>
      <c r="I19" s="83">
        <f t="shared" si="2"/>
        <v>0.47999999999999865</v>
      </c>
    </row>
    <row r="20" spans="1:9" ht="12.75" customHeight="1">
      <c r="A20" s="50" t="s">
        <v>49</v>
      </c>
      <c r="B20" s="20">
        <v>1.29</v>
      </c>
      <c r="C20" s="20">
        <v>61.92</v>
      </c>
      <c r="D20" s="81">
        <v>0.32</v>
      </c>
      <c r="E20" s="81">
        <f t="shared" si="0"/>
        <v>15.36</v>
      </c>
      <c r="F20" s="82">
        <v>0.31</v>
      </c>
      <c r="G20" s="82">
        <v>14.88</v>
      </c>
      <c r="H20" s="83">
        <f t="shared" si="1"/>
        <v>0.010000000000000009</v>
      </c>
      <c r="I20" s="83">
        <f t="shared" si="2"/>
        <v>0.47999999999999865</v>
      </c>
    </row>
    <row r="21" spans="1:9" ht="12.75" customHeight="1">
      <c r="A21" s="47" t="s">
        <v>50</v>
      </c>
      <c r="B21" s="16">
        <v>1.6</v>
      </c>
      <c r="C21" s="16">
        <v>76.80000000000001</v>
      </c>
      <c r="D21" s="81">
        <v>0.4</v>
      </c>
      <c r="E21" s="81">
        <f t="shared" si="0"/>
        <v>19.200000000000003</v>
      </c>
      <c r="F21" s="82">
        <v>0.39</v>
      </c>
      <c r="G21" s="82">
        <v>18.72</v>
      </c>
      <c r="H21" s="83">
        <f t="shared" si="1"/>
        <v>0.010000000000000009</v>
      </c>
      <c r="I21" s="83">
        <f t="shared" si="2"/>
        <v>0.480000000000004</v>
      </c>
    </row>
    <row r="22" spans="1:9" ht="12.75" customHeight="1">
      <c r="A22" s="50" t="s">
        <v>51</v>
      </c>
      <c r="B22" s="20">
        <v>1.6</v>
      </c>
      <c r="C22" s="20">
        <v>76.80000000000001</v>
      </c>
      <c r="D22" s="81">
        <v>0.4</v>
      </c>
      <c r="E22" s="81">
        <f t="shared" si="0"/>
        <v>19.200000000000003</v>
      </c>
      <c r="F22" s="82">
        <v>0.39</v>
      </c>
      <c r="G22" s="82">
        <v>18.72</v>
      </c>
      <c r="H22" s="83">
        <f t="shared" si="1"/>
        <v>0.010000000000000009</v>
      </c>
      <c r="I22" s="83">
        <f t="shared" si="2"/>
        <v>0.480000000000004</v>
      </c>
    </row>
    <row r="23" spans="1:9" ht="12.75" customHeight="1">
      <c r="A23" s="47" t="s">
        <v>52</v>
      </c>
      <c r="B23" s="16">
        <v>1.6</v>
      </c>
      <c r="C23" s="16">
        <v>76.80000000000001</v>
      </c>
      <c r="D23" s="81">
        <v>0.4</v>
      </c>
      <c r="E23" s="81">
        <f t="shared" si="0"/>
        <v>19.200000000000003</v>
      </c>
      <c r="F23" s="82">
        <v>0.39</v>
      </c>
      <c r="G23" s="82">
        <v>18.72</v>
      </c>
      <c r="H23" s="83">
        <f t="shared" si="1"/>
        <v>0.010000000000000009</v>
      </c>
      <c r="I23" s="83">
        <f t="shared" si="2"/>
        <v>0.480000000000004</v>
      </c>
    </row>
    <row r="24" spans="1:9" ht="12.75">
      <c r="A24" s="50" t="s">
        <v>53</v>
      </c>
      <c r="B24" s="20">
        <v>1.32</v>
      </c>
      <c r="C24" s="20">
        <v>63.36</v>
      </c>
      <c r="D24" s="81">
        <v>0.33</v>
      </c>
      <c r="E24" s="81">
        <f t="shared" si="0"/>
        <v>15.84</v>
      </c>
      <c r="F24" s="82">
        <v>0.32</v>
      </c>
      <c r="G24" s="82">
        <v>15.36</v>
      </c>
      <c r="H24" s="83">
        <f t="shared" si="1"/>
        <v>0.010000000000000009</v>
      </c>
      <c r="I24" s="83">
        <f t="shared" si="2"/>
        <v>0.4800000000000004</v>
      </c>
    </row>
    <row r="25" spans="1:9" ht="12.75">
      <c r="A25" s="47" t="s">
        <v>54</v>
      </c>
      <c r="B25" s="16">
        <v>1.32</v>
      </c>
      <c r="C25" s="16">
        <v>63.36</v>
      </c>
      <c r="D25" s="81">
        <v>0.33</v>
      </c>
      <c r="E25" s="81">
        <f t="shared" si="0"/>
        <v>15.84</v>
      </c>
      <c r="F25" s="82">
        <v>0.32</v>
      </c>
      <c r="G25" s="82">
        <v>15.36</v>
      </c>
      <c r="H25" s="83">
        <f t="shared" si="1"/>
        <v>0.010000000000000009</v>
      </c>
      <c r="I25" s="83">
        <f t="shared" si="2"/>
        <v>0.4800000000000004</v>
      </c>
    </row>
    <row r="26" spans="1:9" ht="12.75">
      <c r="A26" s="50" t="s">
        <v>55</v>
      </c>
      <c r="B26" s="20">
        <v>1.32</v>
      </c>
      <c r="C26" s="16">
        <v>63.36</v>
      </c>
      <c r="D26" s="81">
        <v>0.33</v>
      </c>
      <c r="E26" s="81">
        <f t="shared" si="0"/>
        <v>15.84</v>
      </c>
      <c r="F26" s="82">
        <v>0.32</v>
      </c>
      <c r="G26" s="82">
        <v>15.36</v>
      </c>
      <c r="H26" s="83">
        <f t="shared" si="1"/>
        <v>0.010000000000000009</v>
      </c>
      <c r="I26" s="83">
        <f t="shared" si="2"/>
        <v>0.4800000000000004</v>
      </c>
    </row>
    <row r="27" spans="1:9" ht="12.75">
      <c r="A27" s="47" t="s">
        <v>56</v>
      </c>
      <c r="B27" s="16">
        <v>1.32</v>
      </c>
      <c r="C27" s="16">
        <v>63.36</v>
      </c>
      <c r="D27" s="81">
        <v>0.33</v>
      </c>
      <c r="E27" s="81">
        <f t="shared" si="0"/>
        <v>15.84</v>
      </c>
      <c r="F27" s="82">
        <v>0.32</v>
      </c>
      <c r="G27" s="82">
        <v>15.36</v>
      </c>
      <c r="H27" s="83">
        <f t="shared" si="1"/>
        <v>0.010000000000000009</v>
      </c>
      <c r="I27" s="83">
        <f t="shared" si="2"/>
        <v>0.4800000000000004</v>
      </c>
    </row>
    <row r="28" spans="1:9" ht="12.75" customHeight="1">
      <c r="A28" s="50" t="s">
        <v>57</v>
      </c>
      <c r="B28" s="20">
        <v>1.32</v>
      </c>
      <c r="C28" s="20">
        <v>63.36</v>
      </c>
      <c r="D28" s="81">
        <v>0.33</v>
      </c>
      <c r="E28" s="81">
        <f t="shared" si="0"/>
        <v>15.84</v>
      </c>
      <c r="F28" s="82">
        <v>0.32</v>
      </c>
      <c r="G28" s="82">
        <v>15.36</v>
      </c>
      <c r="H28" s="83">
        <f t="shared" si="1"/>
        <v>0.010000000000000009</v>
      </c>
      <c r="I28" s="83">
        <f t="shared" si="2"/>
        <v>0.4800000000000004</v>
      </c>
    </row>
    <row r="29" spans="1:9" ht="12.75" customHeight="1">
      <c r="A29" s="47" t="s">
        <v>58</v>
      </c>
      <c r="B29" s="16">
        <v>1.29</v>
      </c>
      <c r="C29" s="16">
        <f>B29*48</f>
        <v>61.92</v>
      </c>
      <c r="D29" s="81">
        <v>0.32</v>
      </c>
      <c r="E29" s="81">
        <f t="shared" si="0"/>
        <v>15.36</v>
      </c>
      <c r="F29" s="82">
        <v>0.31</v>
      </c>
      <c r="G29" s="82">
        <v>14.88</v>
      </c>
      <c r="H29" s="83">
        <f t="shared" si="1"/>
        <v>0.010000000000000009</v>
      </c>
      <c r="I29" s="83">
        <f t="shared" si="2"/>
        <v>0.47999999999999865</v>
      </c>
    </row>
    <row r="30" spans="1:9" ht="12.75" customHeight="1">
      <c r="A30" s="50" t="s">
        <v>59</v>
      </c>
      <c r="B30" s="20">
        <v>1.32</v>
      </c>
      <c r="C30" s="20">
        <v>63.36</v>
      </c>
      <c r="D30" s="81">
        <v>0.33</v>
      </c>
      <c r="E30" s="81">
        <f t="shared" si="0"/>
        <v>15.84</v>
      </c>
      <c r="F30" s="82">
        <v>0.32</v>
      </c>
      <c r="G30" s="82">
        <v>15.36</v>
      </c>
      <c r="H30" s="83">
        <f t="shared" si="1"/>
        <v>0.010000000000000009</v>
      </c>
      <c r="I30" s="83">
        <f t="shared" si="2"/>
        <v>0.4800000000000004</v>
      </c>
    </row>
    <row r="31" spans="1:9" ht="12.75" customHeight="1">
      <c r="A31" s="47" t="s">
        <v>60</v>
      </c>
      <c r="B31" s="16">
        <v>1.32</v>
      </c>
      <c r="C31" s="16">
        <v>63.36</v>
      </c>
      <c r="D31" s="81">
        <v>0.33</v>
      </c>
      <c r="E31" s="81">
        <f t="shared" si="0"/>
        <v>15.84</v>
      </c>
      <c r="F31" s="82">
        <v>0.32</v>
      </c>
      <c r="G31" s="82">
        <v>15.36</v>
      </c>
      <c r="H31" s="83">
        <f t="shared" si="1"/>
        <v>0.010000000000000009</v>
      </c>
      <c r="I31" s="83">
        <f t="shared" si="2"/>
        <v>0.4800000000000004</v>
      </c>
    </row>
    <row r="32" spans="1:9" ht="12.75" customHeight="1">
      <c r="A32" s="84" t="s">
        <v>61</v>
      </c>
      <c r="B32" s="20">
        <v>1.32</v>
      </c>
      <c r="C32" s="20">
        <v>63.36</v>
      </c>
      <c r="D32" s="81">
        <v>0.33</v>
      </c>
      <c r="E32" s="81">
        <f t="shared" si="0"/>
        <v>15.84</v>
      </c>
      <c r="F32" s="82">
        <v>0.32</v>
      </c>
      <c r="G32" s="82">
        <v>15.36</v>
      </c>
      <c r="H32" s="83">
        <f t="shared" si="1"/>
        <v>0.010000000000000009</v>
      </c>
      <c r="I32" s="83">
        <f t="shared" si="2"/>
        <v>0.4800000000000004</v>
      </c>
    </row>
    <row r="33" spans="1:9" ht="12.75" customHeight="1">
      <c r="A33" s="85" t="s">
        <v>62</v>
      </c>
      <c r="B33" s="16">
        <v>1.32</v>
      </c>
      <c r="C33" s="16">
        <v>63.36</v>
      </c>
      <c r="D33" s="81">
        <v>0.33</v>
      </c>
      <c r="E33" s="81">
        <f t="shared" si="0"/>
        <v>15.84</v>
      </c>
      <c r="F33" s="82">
        <v>0.32</v>
      </c>
      <c r="G33" s="82">
        <v>15.36</v>
      </c>
      <c r="H33" s="83">
        <f t="shared" si="1"/>
        <v>0.010000000000000009</v>
      </c>
      <c r="I33" s="83">
        <f t="shared" si="2"/>
        <v>0.4800000000000004</v>
      </c>
    </row>
    <row r="34" spans="1:9" ht="12.75" customHeight="1">
      <c r="A34" s="84" t="s">
        <v>63</v>
      </c>
      <c r="B34" s="20">
        <v>1.32</v>
      </c>
      <c r="C34" s="20">
        <v>63.36</v>
      </c>
      <c r="D34" s="81">
        <v>0.33</v>
      </c>
      <c r="E34" s="81">
        <f t="shared" si="0"/>
        <v>15.84</v>
      </c>
      <c r="F34" s="82">
        <v>0.32</v>
      </c>
      <c r="G34" s="82">
        <v>15.36</v>
      </c>
      <c r="H34" s="83">
        <f t="shared" si="1"/>
        <v>0.010000000000000009</v>
      </c>
      <c r="I34" s="83">
        <f t="shared" si="2"/>
        <v>0.4800000000000004</v>
      </c>
    </row>
    <row r="35" spans="1:9" ht="12.75" customHeight="1">
      <c r="A35" s="85" t="s">
        <v>64</v>
      </c>
      <c r="B35" s="16">
        <v>1.32</v>
      </c>
      <c r="C35" s="16">
        <v>63.36</v>
      </c>
      <c r="D35" s="81">
        <v>0.33</v>
      </c>
      <c r="E35" s="81">
        <f t="shared" si="0"/>
        <v>15.84</v>
      </c>
      <c r="F35" s="82">
        <v>0.32</v>
      </c>
      <c r="G35" s="82">
        <v>15.36</v>
      </c>
      <c r="H35" s="83">
        <f t="shared" si="1"/>
        <v>0.010000000000000009</v>
      </c>
      <c r="I35" s="83">
        <f t="shared" si="2"/>
        <v>0.4800000000000004</v>
      </c>
    </row>
    <row r="36" spans="1:9" ht="12.75" customHeight="1">
      <c r="A36" s="84" t="s">
        <v>65</v>
      </c>
      <c r="B36" s="20">
        <v>1.29</v>
      </c>
      <c r="C36" s="20">
        <v>61.92</v>
      </c>
      <c r="D36" s="81">
        <v>0.32</v>
      </c>
      <c r="E36" s="81">
        <f t="shared" si="0"/>
        <v>15.36</v>
      </c>
      <c r="F36" s="82">
        <v>0.31</v>
      </c>
      <c r="G36" s="82">
        <v>14.88</v>
      </c>
      <c r="H36" s="83">
        <f t="shared" si="1"/>
        <v>0.010000000000000009</v>
      </c>
      <c r="I36" s="83">
        <f t="shared" si="2"/>
        <v>0.47999999999999865</v>
      </c>
    </row>
    <row r="37" spans="1:9" ht="12.75" customHeight="1">
      <c r="A37" s="85" t="s">
        <v>66</v>
      </c>
      <c r="B37" s="16">
        <v>1.29</v>
      </c>
      <c r="C37" s="16">
        <v>61.92</v>
      </c>
      <c r="D37" s="81">
        <v>0.32</v>
      </c>
      <c r="E37" s="81">
        <f t="shared" si="0"/>
        <v>15.36</v>
      </c>
      <c r="F37" s="82">
        <v>0.31</v>
      </c>
      <c r="G37" s="82">
        <v>14.88</v>
      </c>
      <c r="H37" s="83">
        <f t="shared" si="1"/>
        <v>0.010000000000000009</v>
      </c>
      <c r="I37" s="83">
        <f t="shared" si="2"/>
        <v>0.47999999999999865</v>
      </c>
    </row>
    <row r="38" spans="1:9" ht="12.75" customHeight="1">
      <c r="A38" s="84" t="s">
        <v>67</v>
      </c>
      <c r="B38" s="20">
        <v>1.29</v>
      </c>
      <c r="C38" s="20">
        <v>61.92</v>
      </c>
      <c r="D38" s="81">
        <v>0.32</v>
      </c>
      <c r="E38" s="81">
        <f t="shared" si="0"/>
        <v>15.36</v>
      </c>
      <c r="F38" s="82">
        <v>0.31</v>
      </c>
      <c r="G38" s="82">
        <v>14.88</v>
      </c>
      <c r="H38" s="83">
        <f t="shared" si="1"/>
        <v>0.010000000000000009</v>
      </c>
      <c r="I38" s="83">
        <f t="shared" si="2"/>
        <v>0.47999999999999865</v>
      </c>
    </row>
    <row r="39" spans="1:9" ht="12.75" customHeight="1">
      <c r="A39" s="85" t="s">
        <v>68</v>
      </c>
      <c r="B39" s="16">
        <v>1.29</v>
      </c>
      <c r="C39" s="16">
        <v>61.92</v>
      </c>
      <c r="D39" s="81">
        <v>0.32</v>
      </c>
      <c r="E39" s="81">
        <f t="shared" si="0"/>
        <v>15.36</v>
      </c>
      <c r="F39" s="82">
        <v>0.31</v>
      </c>
      <c r="G39" s="82">
        <v>14.88</v>
      </c>
      <c r="H39" s="83">
        <f t="shared" si="1"/>
        <v>0.010000000000000009</v>
      </c>
      <c r="I39" s="83">
        <f t="shared" si="2"/>
        <v>0.47999999999999865</v>
      </c>
    </row>
    <row r="40" spans="1:9" ht="12.75" customHeight="1">
      <c r="A40" s="84" t="s">
        <v>69</v>
      </c>
      <c r="B40" s="20">
        <v>1.29</v>
      </c>
      <c r="C40" s="20">
        <v>61.92</v>
      </c>
      <c r="D40" s="81">
        <v>0.32</v>
      </c>
      <c r="E40" s="81">
        <f t="shared" si="0"/>
        <v>15.36</v>
      </c>
      <c r="F40" s="82">
        <v>0.31</v>
      </c>
      <c r="G40" s="82">
        <v>14.88</v>
      </c>
      <c r="H40" s="83">
        <f t="shared" si="1"/>
        <v>0.010000000000000009</v>
      </c>
      <c r="I40" s="83">
        <f t="shared" si="2"/>
        <v>0.47999999999999865</v>
      </c>
    </row>
    <row r="41" spans="1:9" ht="12.75" customHeight="1">
      <c r="A41" s="85" t="s">
        <v>70</v>
      </c>
      <c r="B41" s="16">
        <v>1.29</v>
      </c>
      <c r="C41" s="16">
        <v>61.92</v>
      </c>
      <c r="D41" s="81">
        <v>0.32</v>
      </c>
      <c r="E41" s="81">
        <f t="shared" si="0"/>
        <v>15.36</v>
      </c>
      <c r="F41" s="82">
        <v>0.31</v>
      </c>
      <c r="G41" s="82">
        <v>14.88</v>
      </c>
      <c r="H41" s="83">
        <f t="shared" si="1"/>
        <v>0.010000000000000009</v>
      </c>
      <c r="I41" s="83">
        <f t="shared" si="2"/>
        <v>0.47999999999999865</v>
      </c>
    </row>
    <row r="42" spans="1:9" ht="12.75" customHeight="1">
      <c r="A42" s="84" t="s">
        <v>71</v>
      </c>
      <c r="B42" s="20">
        <v>1.29</v>
      </c>
      <c r="C42" s="20">
        <v>61.92</v>
      </c>
      <c r="D42" s="81">
        <v>0.32</v>
      </c>
      <c r="E42" s="81">
        <f t="shared" si="0"/>
        <v>15.36</v>
      </c>
      <c r="F42" s="82">
        <v>0.31</v>
      </c>
      <c r="G42" s="82">
        <v>14.88</v>
      </c>
      <c r="H42" s="83">
        <f t="shared" si="1"/>
        <v>0.010000000000000009</v>
      </c>
      <c r="I42" s="83">
        <f t="shared" si="2"/>
        <v>0.47999999999999865</v>
      </c>
    </row>
    <row r="43" spans="1:9" ht="12.75" customHeight="1">
      <c r="A43" s="85" t="s">
        <v>72</v>
      </c>
      <c r="B43" s="16">
        <v>1.29</v>
      </c>
      <c r="C43" s="16">
        <v>61.92</v>
      </c>
      <c r="D43" s="81">
        <v>0.32</v>
      </c>
      <c r="E43" s="81">
        <f t="shared" si="0"/>
        <v>15.36</v>
      </c>
      <c r="F43" s="82">
        <v>0.31</v>
      </c>
      <c r="G43" s="82">
        <v>14.88</v>
      </c>
      <c r="H43" s="83">
        <f t="shared" si="1"/>
        <v>0.010000000000000009</v>
      </c>
      <c r="I43" s="83">
        <f t="shared" si="2"/>
        <v>0.47999999999999865</v>
      </c>
    </row>
    <row r="44" spans="1:9" ht="12.75" customHeight="1">
      <c r="A44" s="84" t="s">
        <v>73</v>
      </c>
      <c r="B44" s="20">
        <v>1.29</v>
      </c>
      <c r="C44" s="20">
        <v>61.92</v>
      </c>
      <c r="D44" s="81">
        <v>0.32</v>
      </c>
      <c r="E44" s="81">
        <f t="shared" si="0"/>
        <v>15.36</v>
      </c>
      <c r="F44" s="82">
        <v>0.31</v>
      </c>
      <c r="G44" s="82">
        <v>14.88</v>
      </c>
      <c r="H44" s="83">
        <f t="shared" si="1"/>
        <v>0.010000000000000009</v>
      </c>
      <c r="I44" s="83">
        <f t="shared" si="2"/>
        <v>0.47999999999999865</v>
      </c>
    </row>
    <row r="45" spans="1:9" ht="12.75" customHeight="1">
      <c r="A45" s="85" t="s">
        <v>74</v>
      </c>
      <c r="B45" s="16">
        <v>1.29</v>
      </c>
      <c r="C45" s="16">
        <v>61.92</v>
      </c>
      <c r="D45" s="81">
        <v>0.32</v>
      </c>
      <c r="E45" s="81">
        <f t="shared" si="0"/>
        <v>15.36</v>
      </c>
      <c r="F45" s="82">
        <v>0.31</v>
      </c>
      <c r="G45" s="82">
        <v>14.88</v>
      </c>
      <c r="H45" s="83">
        <f t="shared" si="1"/>
        <v>0.010000000000000009</v>
      </c>
      <c r="I45" s="83">
        <f t="shared" si="2"/>
        <v>0.47999999999999865</v>
      </c>
    </row>
    <row r="46" spans="1:9" ht="12.75" customHeight="1">
      <c r="A46" s="84" t="s">
        <v>75</v>
      </c>
      <c r="B46" s="20">
        <v>1.29</v>
      </c>
      <c r="C46" s="20">
        <v>61.92</v>
      </c>
      <c r="D46" s="81">
        <v>0.32</v>
      </c>
      <c r="E46" s="81">
        <f t="shared" si="0"/>
        <v>15.36</v>
      </c>
      <c r="F46" s="82">
        <v>0.31</v>
      </c>
      <c r="G46" s="82">
        <v>14.88</v>
      </c>
      <c r="H46" s="83">
        <f t="shared" si="1"/>
        <v>0.010000000000000009</v>
      </c>
      <c r="I46" s="83">
        <f t="shared" si="2"/>
        <v>0.47999999999999865</v>
      </c>
    </row>
    <row r="47" spans="1:9" ht="12.75" customHeight="1">
      <c r="A47" s="85" t="s">
        <v>76</v>
      </c>
      <c r="B47" s="16">
        <v>1.29</v>
      </c>
      <c r="C47" s="16">
        <v>61.92</v>
      </c>
      <c r="D47" s="81">
        <v>0.32</v>
      </c>
      <c r="E47" s="81">
        <f t="shared" si="0"/>
        <v>15.36</v>
      </c>
      <c r="F47" s="82">
        <v>0.31</v>
      </c>
      <c r="G47" s="82">
        <v>14.88</v>
      </c>
      <c r="H47" s="83">
        <f t="shared" si="1"/>
        <v>0.010000000000000009</v>
      </c>
      <c r="I47" s="83">
        <f t="shared" si="2"/>
        <v>0.47999999999999865</v>
      </c>
    </row>
    <row r="48" spans="1:9" ht="12.75" customHeight="1">
      <c r="A48" s="84" t="s">
        <v>77</v>
      </c>
      <c r="B48" s="20">
        <v>1.29</v>
      </c>
      <c r="C48" s="20">
        <v>61.92</v>
      </c>
      <c r="D48" s="81">
        <v>0.32</v>
      </c>
      <c r="E48" s="81">
        <f t="shared" si="0"/>
        <v>15.36</v>
      </c>
      <c r="F48" s="82">
        <v>0.31</v>
      </c>
      <c r="G48" s="82">
        <v>14.88</v>
      </c>
      <c r="H48" s="83">
        <f t="shared" si="1"/>
        <v>0.010000000000000009</v>
      </c>
      <c r="I48" s="83">
        <f t="shared" si="2"/>
        <v>0.47999999999999865</v>
      </c>
    </row>
    <row r="49" spans="1:9" ht="12.75" customHeight="1">
      <c r="A49" s="85" t="s">
        <v>78</v>
      </c>
      <c r="B49" s="16">
        <v>1.29</v>
      </c>
      <c r="C49" s="16">
        <v>61.92</v>
      </c>
      <c r="D49" s="81">
        <v>0.32</v>
      </c>
      <c r="E49" s="81">
        <f t="shared" si="0"/>
        <v>15.36</v>
      </c>
      <c r="F49" s="82">
        <v>0.31</v>
      </c>
      <c r="G49" s="82">
        <v>14.88</v>
      </c>
      <c r="H49" s="83">
        <f t="shared" si="1"/>
        <v>0.010000000000000009</v>
      </c>
      <c r="I49" s="83">
        <f t="shared" si="2"/>
        <v>0.47999999999999865</v>
      </c>
    </row>
    <row r="50" spans="1:3" ht="12.75">
      <c r="A50" s="86" t="s">
        <v>167</v>
      </c>
      <c r="B50" s="86"/>
      <c r="C50" s="86"/>
    </row>
    <row r="51" spans="1:5" ht="12.75">
      <c r="A51" s="86"/>
      <c r="B51" s="86"/>
      <c r="C51" s="86"/>
      <c r="E51">
        <v>50</v>
      </c>
    </row>
    <row r="52" spans="1:7" ht="12.75">
      <c r="A52" s="86"/>
      <c r="B52" s="265" t="s">
        <v>156</v>
      </c>
      <c r="C52" s="265"/>
      <c r="D52" s="265" t="s">
        <v>157</v>
      </c>
      <c r="E52" s="265"/>
      <c r="F52" s="266" t="s">
        <v>158</v>
      </c>
      <c r="G52" s="266"/>
    </row>
    <row r="53" spans="1:9" ht="36" customHeight="1">
      <c r="A53" s="45" t="s">
        <v>159</v>
      </c>
      <c r="B53" s="263" t="s">
        <v>168</v>
      </c>
      <c r="C53" s="263"/>
      <c r="D53" s="263" t="s">
        <v>169</v>
      </c>
      <c r="E53" s="263"/>
      <c r="F53" s="263" t="s">
        <v>170</v>
      </c>
      <c r="G53" s="263"/>
      <c r="H53" s="264" t="s">
        <v>163</v>
      </c>
      <c r="I53" s="264"/>
    </row>
    <row r="54" spans="1:9" ht="12.75" customHeight="1">
      <c r="A54" s="10" t="s">
        <v>171</v>
      </c>
      <c r="B54" s="21" t="s">
        <v>172</v>
      </c>
      <c r="C54" s="12" t="s">
        <v>173</v>
      </c>
      <c r="D54" s="21" t="s">
        <v>174</v>
      </c>
      <c r="E54" s="12" t="s">
        <v>175</v>
      </c>
      <c r="F54" s="21" t="s">
        <v>174</v>
      </c>
      <c r="G54" s="78" t="s">
        <v>175</v>
      </c>
      <c r="H54" s="79" t="s">
        <v>172</v>
      </c>
      <c r="I54" s="80" t="s">
        <v>166</v>
      </c>
    </row>
    <row r="55" spans="1:9" ht="12.75">
      <c r="A55" s="47" t="s">
        <v>176</v>
      </c>
      <c r="B55" s="87">
        <v>0.92</v>
      </c>
      <c r="C55" s="88">
        <v>46</v>
      </c>
      <c r="D55" s="81">
        <v>0.23</v>
      </c>
      <c r="E55" s="81">
        <f aca="true" t="shared" si="3" ref="E55:E70">D55*$E$51</f>
        <v>11.5</v>
      </c>
      <c r="F55" s="81">
        <v>0.22</v>
      </c>
      <c r="G55" s="81">
        <v>11</v>
      </c>
      <c r="H55" s="83">
        <f aca="true" t="shared" si="4" ref="H55:H70">D55-F55</f>
        <v>0.010000000000000009</v>
      </c>
      <c r="I55" s="83">
        <f aca="true" t="shared" si="5" ref="I55:I70">E55-G55</f>
        <v>0.5</v>
      </c>
    </row>
    <row r="56" spans="1:9" ht="12.75">
      <c r="A56" s="50" t="s">
        <v>177</v>
      </c>
      <c r="B56" s="89">
        <v>1.17</v>
      </c>
      <c r="C56" s="90">
        <v>58.5</v>
      </c>
      <c r="D56" s="81">
        <v>0.29</v>
      </c>
      <c r="E56" s="81">
        <f t="shared" si="3"/>
        <v>14.499999999999998</v>
      </c>
      <c r="F56" s="81">
        <v>0.28</v>
      </c>
      <c r="G56" s="81">
        <v>14</v>
      </c>
      <c r="H56" s="83">
        <f t="shared" si="4"/>
        <v>0.009999999999999953</v>
      </c>
      <c r="I56" s="83">
        <f t="shared" si="5"/>
        <v>0.4999999999999982</v>
      </c>
    </row>
    <row r="57" spans="1:9" ht="12.75">
      <c r="A57" s="47" t="s">
        <v>178</v>
      </c>
      <c r="B57" s="87">
        <v>1.19</v>
      </c>
      <c r="C57" s="88">
        <v>59.5</v>
      </c>
      <c r="D57" s="81">
        <v>0.3</v>
      </c>
      <c r="E57" s="81">
        <f t="shared" si="3"/>
        <v>15</v>
      </c>
      <c r="F57" s="81">
        <v>0.28</v>
      </c>
      <c r="G57" s="81">
        <v>14</v>
      </c>
      <c r="H57" s="91">
        <f t="shared" si="4"/>
        <v>0.019999999999999962</v>
      </c>
      <c r="I57" s="91">
        <f t="shared" si="5"/>
        <v>1</v>
      </c>
    </row>
    <row r="58" spans="1:9" ht="12.75">
      <c r="A58" s="50" t="s">
        <v>179</v>
      </c>
      <c r="B58" s="89">
        <v>1.19</v>
      </c>
      <c r="C58" s="90">
        <v>59.5</v>
      </c>
      <c r="D58" s="81">
        <v>0.3</v>
      </c>
      <c r="E58" s="81">
        <f t="shared" si="3"/>
        <v>15</v>
      </c>
      <c r="F58" s="81">
        <v>0.28</v>
      </c>
      <c r="G58" s="81">
        <v>14</v>
      </c>
      <c r="H58" s="91">
        <f t="shared" si="4"/>
        <v>0.019999999999999962</v>
      </c>
      <c r="I58" s="91">
        <f t="shared" si="5"/>
        <v>1</v>
      </c>
    </row>
    <row r="59" spans="1:9" ht="12.75">
      <c r="A59" s="47" t="s">
        <v>180</v>
      </c>
      <c r="B59" s="87">
        <v>1.22</v>
      </c>
      <c r="C59" s="88">
        <v>61</v>
      </c>
      <c r="D59" s="81">
        <v>0.31</v>
      </c>
      <c r="E59" s="81">
        <f t="shared" si="3"/>
        <v>15.5</v>
      </c>
      <c r="F59" s="81">
        <v>0.29</v>
      </c>
      <c r="G59" s="81">
        <v>14.5</v>
      </c>
      <c r="H59" s="91">
        <f t="shared" si="4"/>
        <v>0.020000000000000018</v>
      </c>
      <c r="I59" s="91">
        <f t="shared" si="5"/>
        <v>1</v>
      </c>
    </row>
    <row r="60" spans="1:9" ht="12.75">
      <c r="A60" s="50" t="s">
        <v>181</v>
      </c>
      <c r="B60" s="89">
        <v>1.22</v>
      </c>
      <c r="C60" s="90">
        <v>61</v>
      </c>
      <c r="D60" s="81">
        <v>0.31</v>
      </c>
      <c r="E60" s="81">
        <f t="shared" si="3"/>
        <v>15.5</v>
      </c>
      <c r="F60" s="81">
        <v>0.29</v>
      </c>
      <c r="G60" s="81">
        <v>14.5</v>
      </c>
      <c r="H60" s="91">
        <f t="shared" si="4"/>
        <v>0.020000000000000018</v>
      </c>
      <c r="I60" s="91">
        <f t="shared" si="5"/>
        <v>1</v>
      </c>
    </row>
    <row r="61" spans="1:9" ht="12.75">
      <c r="A61" s="47" t="s">
        <v>182</v>
      </c>
      <c r="B61" s="87">
        <v>1.19</v>
      </c>
      <c r="C61" s="88">
        <v>59.5</v>
      </c>
      <c r="D61" s="81">
        <v>0.3</v>
      </c>
      <c r="E61" s="81">
        <f t="shared" si="3"/>
        <v>15</v>
      </c>
      <c r="F61" s="81">
        <v>0.28</v>
      </c>
      <c r="G61" s="81">
        <v>14</v>
      </c>
      <c r="H61" s="91">
        <f t="shared" si="4"/>
        <v>0.019999999999999962</v>
      </c>
      <c r="I61" s="91">
        <f t="shared" si="5"/>
        <v>1</v>
      </c>
    </row>
    <row r="62" spans="1:9" ht="12.75">
      <c r="A62" s="50" t="s">
        <v>183</v>
      </c>
      <c r="B62" s="89">
        <v>1.41</v>
      </c>
      <c r="C62" s="90">
        <v>70.5</v>
      </c>
      <c r="D62" s="81">
        <v>0.35</v>
      </c>
      <c r="E62" s="81">
        <f t="shared" si="3"/>
        <v>17.5</v>
      </c>
      <c r="F62" s="81">
        <v>0.34</v>
      </c>
      <c r="G62" s="81">
        <v>17</v>
      </c>
      <c r="H62" s="83">
        <f t="shared" si="4"/>
        <v>0.009999999999999953</v>
      </c>
      <c r="I62" s="83">
        <f t="shared" si="5"/>
        <v>0.5</v>
      </c>
    </row>
    <row r="63" spans="1:9" ht="12.75">
      <c r="A63" s="47" t="s">
        <v>184</v>
      </c>
      <c r="B63" s="87">
        <v>1.46</v>
      </c>
      <c r="C63" s="88">
        <v>73</v>
      </c>
      <c r="D63" s="81">
        <v>0.37</v>
      </c>
      <c r="E63" s="81">
        <f t="shared" si="3"/>
        <v>18.5</v>
      </c>
      <c r="F63" s="81">
        <v>0.35</v>
      </c>
      <c r="G63" s="81">
        <v>17.5</v>
      </c>
      <c r="H63" s="91">
        <f t="shared" si="4"/>
        <v>0.020000000000000018</v>
      </c>
      <c r="I63" s="91">
        <f t="shared" si="5"/>
        <v>1</v>
      </c>
    </row>
    <row r="64" spans="1:9" ht="12.75">
      <c r="A64" s="50" t="s">
        <v>185</v>
      </c>
      <c r="B64" s="89">
        <v>1.22</v>
      </c>
      <c r="C64" s="90">
        <v>61</v>
      </c>
      <c r="D64" s="81">
        <v>0.31</v>
      </c>
      <c r="E64" s="81">
        <f t="shared" si="3"/>
        <v>15.5</v>
      </c>
      <c r="F64" s="81">
        <v>0.29</v>
      </c>
      <c r="G64" s="81">
        <v>14.5</v>
      </c>
      <c r="H64" s="91">
        <f t="shared" si="4"/>
        <v>0.020000000000000018</v>
      </c>
      <c r="I64" s="91">
        <f t="shared" si="5"/>
        <v>1</v>
      </c>
    </row>
    <row r="65" spans="1:9" ht="12.75">
      <c r="A65" s="47" t="s">
        <v>186</v>
      </c>
      <c r="B65" s="87">
        <v>1.22</v>
      </c>
      <c r="C65" s="88">
        <v>61</v>
      </c>
      <c r="D65" s="81">
        <v>0.31</v>
      </c>
      <c r="E65" s="81">
        <f t="shared" si="3"/>
        <v>15.5</v>
      </c>
      <c r="F65" s="81">
        <v>0.29</v>
      </c>
      <c r="G65" s="81">
        <v>14.5</v>
      </c>
      <c r="H65" s="91">
        <f t="shared" si="4"/>
        <v>0.020000000000000018</v>
      </c>
      <c r="I65" s="91">
        <f t="shared" si="5"/>
        <v>1</v>
      </c>
    </row>
    <row r="66" spans="1:9" ht="12.75">
      <c r="A66" s="50" t="s">
        <v>187</v>
      </c>
      <c r="B66" s="89">
        <v>1.22</v>
      </c>
      <c r="C66" s="90">
        <v>61</v>
      </c>
      <c r="D66" s="81">
        <v>0.31</v>
      </c>
      <c r="E66" s="81">
        <f t="shared" si="3"/>
        <v>15.5</v>
      </c>
      <c r="F66" s="81">
        <v>0.29</v>
      </c>
      <c r="G66" s="81">
        <v>14.5</v>
      </c>
      <c r="H66" s="91">
        <f t="shared" si="4"/>
        <v>0.020000000000000018</v>
      </c>
      <c r="I66" s="91">
        <f t="shared" si="5"/>
        <v>1</v>
      </c>
    </row>
    <row r="67" spans="1:9" ht="12.75">
      <c r="A67" s="47" t="s">
        <v>188</v>
      </c>
      <c r="B67" s="87">
        <v>1.22</v>
      </c>
      <c r="C67" s="88">
        <v>61</v>
      </c>
      <c r="D67" s="81">
        <v>0.31</v>
      </c>
      <c r="E67" s="81">
        <f t="shared" si="3"/>
        <v>15.5</v>
      </c>
      <c r="F67" s="81">
        <v>0.29</v>
      </c>
      <c r="G67" s="81">
        <v>14.5</v>
      </c>
      <c r="H67" s="91">
        <f t="shared" si="4"/>
        <v>0.020000000000000018</v>
      </c>
      <c r="I67" s="91">
        <f t="shared" si="5"/>
        <v>1</v>
      </c>
    </row>
    <row r="68" spans="1:9" ht="12.75">
      <c r="A68" s="50" t="s">
        <v>189</v>
      </c>
      <c r="B68" s="89">
        <v>1.22</v>
      </c>
      <c r="C68" s="90">
        <v>61</v>
      </c>
      <c r="D68" s="81">
        <v>0.31</v>
      </c>
      <c r="E68" s="81">
        <f t="shared" si="3"/>
        <v>15.5</v>
      </c>
      <c r="F68" s="81">
        <v>0.29</v>
      </c>
      <c r="G68" s="81">
        <v>14.5</v>
      </c>
      <c r="H68" s="91">
        <f t="shared" si="4"/>
        <v>0.020000000000000018</v>
      </c>
      <c r="I68" s="91">
        <f t="shared" si="5"/>
        <v>1</v>
      </c>
    </row>
    <row r="69" spans="1:9" ht="12.75">
      <c r="A69" s="47" t="s">
        <v>190</v>
      </c>
      <c r="B69" s="87">
        <v>0.92</v>
      </c>
      <c r="C69" s="88">
        <v>46</v>
      </c>
      <c r="D69" s="81">
        <v>0.23</v>
      </c>
      <c r="E69" s="81">
        <f t="shared" si="3"/>
        <v>11.5</v>
      </c>
      <c r="F69" s="92">
        <v>0.22</v>
      </c>
      <c r="G69" s="92">
        <v>11</v>
      </c>
      <c r="H69" s="83">
        <f t="shared" si="4"/>
        <v>0.010000000000000009</v>
      </c>
      <c r="I69" s="83">
        <f t="shared" si="5"/>
        <v>0.5</v>
      </c>
    </row>
    <row r="70" spans="1:9" ht="12.75">
      <c r="A70" s="50" t="s">
        <v>191</v>
      </c>
      <c r="B70" s="89">
        <v>0.92</v>
      </c>
      <c r="C70" s="90">
        <v>46</v>
      </c>
      <c r="D70" s="81">
        <v>0.23</v>
      </c>
      <c r="E70" s="81">
        <f t="shared" si="3"/>
        <v>11.5</v>
      </c>
      <c r="F70" s="92">
        <v>0.22</v>
      </c>
      <c r="G70" s="92">
        <v>11</v>
      </c>
      <c r="H70" s="83">
        <f t="shared" si="4"/>
        <v>0.010000000000000009</v>
      </c>
      <c r="I70" s="83">
        <f t="shared" si="5"/>
        <v>0.5</v>
      </c>
    </row>
    <row r="71" spans="1:9" ht="12.75">
      <c r="A71" s="93" t="s">
        <v>192</v>
      </c>
      <c r="B71" s="94"/>
      <c r="C71" s="94"/>
      <c r="D71" s="95"/>
      <c r="E71" s="95"/>
      <c r="F71" s="96"/>
      <c r="G71" s="96"/>
      <c r="H71" s="83"/>
      <c r="I71" s="83"/>
    </row>
    <row r="72" spans="1:9" ht="34.5" customHeight="1">
      <c r="A72" s="77" t="s">
        <v>159</v>
      </c>
      <c r="B72" s="262" t="s">
        <v>193</v>
      </c>
      <c r="C72" s="262"/>
      <c r="D72" s="263" t="s">
        <v>194</v>
      </c>
      <c r="E72" s="263"/>
      <c r="F72" s="263" t="s">
        <v>162</v>
      </c>
      <c r="G72" s="263"/>
      <c r="H72" s="83"/>
      <c r="I72" s="83"/>
    </row>
    <row r="73" spans="1:9" ht="12.75">
      <c r="A73" s="10" t="s">
        <v>195</v>
      </c>
      <c r="B73" s="21" t="s">
        <v>172</v>
      </c>
      <c r="C73" s="12" t="s">
        <v>173</v>
      </c>
      <c r="D73" s="21" t="s">
        <v>174</v>
      </c>
      <c r="E73" s="12" t="s">
        <v>175</v>
      </c>
      <c r="F73" s="21" t="s">
        <v>174</v>
      </c>
      <c r="G73" s="78" t="s">
        <v>175</v>
      </c>
      <c r="H73" s="83"/>
      <c r="I73" s="83"/>
    </row>
    <row r="74" spans="1:9" ht="12.75">
      <c r="A74" s="47" t="s">
        <v>196</v>
      </c>
      <c r="B74" s="88">
        <v>1.09</v>
      </c>
      <c r="C74" s="88">
        <v>54.50000000000001</v>
      </c>
      <c r="D74" s="81">
        <v>0.27</v>
      </c>
      <c r="E74" s="81">
        <f>D74*$E$51</f>
        <v>13.5</v>
      </c>
      <c r="F74" s="82">
        <v>0.26</v>
      </c>
      <c r="G74" s="82">
        <v>13</v>
      </c>
      <c r="H74" s="83">
        <f aca="true" t="shared" si="6" ref="H74:I77">D74-F74</f>
        <v>0.010000000000000009</v>
      </c>
      <c r="I74" s="83">
        <f t="shared" si="6"/>
        <v>0.5</v>
      </c>
    </row>
    <row r="75" spans="1:9" ht="12.75">
      <c r="A75" s="50" t="s">
        <v>197</v>
      </c>
      <c r="B75" s="90">
        <v>1.22</v>
      </c>
      <c r="C75" s="90">
        <v>61</v>
      </c>
      <c r="D75" s="81">
        <v>0.31</v>
      </c>
      <c r="E75" s="81">
        <f>D75*$E$51</f>
        <v>15.5</v>
      </c>
      <c r="F75" s="82">
        <v>0.29</v>
      </c>
      <c r="G75" s="82">
        <v>14.5</v>
      </c>
      <c r="H75" s="91">
        <f t="shared" si="6"/>
        <v>0.020000000000000018</v>
      </c>
      <c r="I75" s="91">
        <f t="shared" si="6"/>
        <v>1</v>
      </c>
    </row>
    <row r="76" spans="1:9" ht="12.75">
      <c r="A76" s="47" t="s">
        <v>198</v>
      </c>
      <c r="B76" s="88">
        <v>1.22</v>
      </c>
      <c r="C76" s="90">
        <v>61</v>
      </c>
      <c r="D76" s="81">
        <v>0.31</v>
      </c>
      <c r="E76" s="81">
        <f>D76*$E$51</f>
        <v>15.5</v>
      </c>
      <c r="F76" s="82">
        <v>0.29</v>
      </c>
      <c r="G76" s="82">
        <v>14.5</v>
      </c>
      <c r="H76" s="91">
        <f t="shared" si="6"/>
        <v>0.020000000000000018</v>
      </c>
      <c r="I76" s="91">
        <f t="shared" si="6"/>
        <v>1</v>
      </c>
    </row>
    <row r="77" spans="1:9" ht="12.75">
      <c r="A77" s="50" t="s">
        <v>199</v>
      </c>
      <c r="B77" s="90">
        <v>1.22</v>
      </c>
      <c r="C77" s="90">
        <v>61</v>
      </c>
      <c r="D77" s="81">
        <v>0.31</v>
      </c>
      <c r="E77" s="81">
        <f>D77*$E$51</f>
        <v>15.5</v>
      </c>
      <c r="F77" s="82">
        <v>0.29</v>
      </c>
      <c r="G77" s="82">
        <v>14.5</v>
      </c>
      <c r="H77" s="91">
        <f t="shared" si="6"/>
        <v>0.020000000000000018</v>
      </c>
      <c r="I77" s="91">
        <f t="shared" si="6"/>
        <v>1</v>
      </c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 s="6"/>
      <c r="B80" s="6"/>
      <c r="C80" s="6"/>
    </row>
    <row r="81" spans="1:3" ht="12.75">
      <c r="A81" s="6"/>
      <c r="B81" s="6"/>
      <c r="C81" s="6"/>
    </row>
  </sheetData>
  <sheetProtection selectLockedCells="1" selectUnlockedCells="1"/>
  <mergeCells count="17">
    <mergeCell ref="H53:I53"/>
    <mergeCell ref="B6:C6"/>
    <mergeCell ref="D6:E6"/>
    <mergeCell ref="F6:G6"/>
    <mergeCell ref="B7:C7"/>
    <mergeCell ref="D7:E7"/>
    <mergeCell ref="F7:G7"/>
    <mergeCell ref="B72:C72"/>
    <mergeCell ref="D72:E72"/>
    <mergeCell ref="F72:G72"/>
    <mergeCell ref="H7:I7"/>
    <mergeCell ref="B52:C52"/>
    <mergeCell ref="D52:E52"/>
    <mergeCell ref="F52:G52"/>
    <mergeCell ref="B53:C53"/>
    <mergeCell ref="D53:E53"/>
    <mergeCell ref="F53:G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8" sqref="G8:G16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3.57421875" style="0" customWidth="1"/>
    <col min="4" max="4" width="13.7109375" style="0" customWidth="1"/>
    <col min="5" max="5" width="13.00390625" style="0" customWidth="1"/>
    <col min="6" max="6" width="15.140625" style="0" customWidth="1"/>
    <col min="7" max="7" width="13.421875" style="0" customWidth="1"/>
    <col min="8" max="8" width="15.7109375" style="0" customWidth="1"/>
    <col min="9" max="9" width="12.28125" style="0" customWidth="1"/>
    <col min="10" max="10" width="13.8515625" style="0" customWidth="1"/>
    <col min="11" max="11" width="14.140625" style="0" customWidth="1"/>
    <col min="12" max="12" width="14.421875" style="0" customWidth="1"/>
    <col min="13" max="13" width="13.7109375" style="0" customWidth="1"/>
    <col min="14" max="14" width="18.00390625" style="0" customWidth="1"/>
  </cols>
  <sheetData>
    <row r="1" spans="1:14" ht="26.25" customHeight="1">
      <c r="A1" s="249" t="s">
        <v>443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27.7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31.5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3" s="1" customFormat="1" ht="32.25" thickBot="1">
      <c r="A4" s="209"/>
      <c r="B4" s="210"/>
      <c r="C4" s="210"/>
    </row>
    <row r="5" spans="1:8" ht="59.25" customHeight="1">
      <c r="A5" s="207"/>
      <c r="B5" s="216"/>
      <c r="C5" s="217"/>
      <c r="D5" s="217"/>
      <c r="E5" s="217"/>
      <c r="F5" s="213"/>
      <c r="G5" s="213"/>
      <c r="H5" s="218"/>
    </row>
    <row r="6" spans="1:8" ht="52.5" customHeight="1" thickBot="1">
      <c r="A6" s="215" t="s">
        <v>98</v>
      </c>
      <c r="B6" s="219" t="s">
        <v>123</v>
      </c>
      <c r="C6" s="211" t="s">
        <v>124</v>
      </c>
      <c r="D6" s="211" t="s">
        <v>125</v>
      </c>
      <c r="E6" s="211" t="s">
        <v>126</v>
      </c>
      <c r="F6" s="211" t="s">
        <v>127</v>
      </c>
      <c r="G6" s="211" t="s">
        <v>128</v>
      </c>
      <c r="H6" s="214" t="s">
        <v>129</v>
      </c>
    </row>
    <row r="7" spans="1:8" ht="15.75" thickBot="1">
      <c r="A7" s="221"/>
      <c r="B7" s="222"/>
      <c r="C7" s="223"/>
      <c r="D7" s="223"/>
      <c r="E7" s="223"/>
      <c r="F7" s="223"/>
      <c r="G7" s="223"/>
      <c r="H7" s="224"/>
    </row>
    <row r="8" spans="1:8" ht="16.5" customHeight="1">
      <c r="A8" s="242" t="s">
        <v>14</v>
      </c>
      <c r="B8" s="234">
        <v>1.68</v>
      </c>
      <c r="C8" s="230">
        <v>2</v>
      </c>
      <c r="D8" s="230">
        <v>2.44</v>
      </c>
      <c r="E8" s="230">
        <v>2.54</v>
      </c>
      <c r="F8" s="230">
        <v>3.19</v>
      </c>
      <c r="G8" s="230">
        <v>3.64</v>
      </c>
      <c r="H8" s="232">
        <v>4.14</v>
      </c>
    </row>
    <row r="9" spans="1:8" s="1" customFormat="1" ht="17.25" customHeight="1">
      <c r="A9" s="240" t="s">
        <v>116</v>
      </c>
      <c r="B9" s="234">
        <v>1.9</v>
      </c>
      <c r="C9" s="230">
        <v>2.13</v>
      </c>
      <c r="D9" s="230">
        <v>2.51</v>
      </c>
      <c r="E9" s="230">
        <v>2.76</v>
      </c>
      <c r="F9" s="230">
        <v>3.47</v>
      </c>
      <c r="G9" s="230">
        <v>3.71</v>
      </c>
      <c r="H9" s="232">
        <v>4.21</v>
      </c>
    </row>
    <row r="10" spans="1:8" ht="16.5" customHeight="1">
      <c r="A10" s="242" t="s">
        <v>106</v>
      </c>
      <c r="B10" s="234">
        <v>1.97</v>
      </c>
      <c r="C10" s="230">
        <v>2.47</v>
      </c>
      <c r="D10" s="230">
        <v>2.61</v>
      </c>
      <c r="E10" s="230">
        <v>2.87</v>
      </c>
      <c r="F10" s="230">
        <v>3.52</v>
      </c>
      <c r="G10" s="230">
        <v>3.85</v>
      </c>
      <c r="H10" s="232">
        <v>4.38</v>
      </c>
    </row>
    <row r="11" spans="1:8" s="1" customFormat="1" ht="15.75" customHeight="1">
      <c r="A11" s="240" t="s">
        <v>83</v>
      </c>
      <c r="B11" s="234">
        <v>1.97</v>
      </c>
      <c r="C11" s="230">
        <v>2.47</v>
      </c>
      <c r="D11" s="230">
        <v>2.61</v>
      </c>
      <c r="E11" s="230">
        <v>2.87</v>
      </c>
      <c r="F11" s="230">
        <v>3.52</v>
      </c>
      <c r="G11" s="230">
        <v>3.85</v>
      </c>
      <c r="H11" s="232">
        <v>4.38</v>
      </c>
    </row>
    <row r="12" spans="1:8" ht="16.5" customHeight="1">
      <c r="A12" s="242" t="s">
        <v>107</v>
      </c>
      <c r="B12" s="234">
        <v>2.15</v>
      </c>
      <c r="C12" s="230">
        <v>2.47</v>
      </c>
      <c r="D12" s="230">
        <v>2.61</v>
      </c>
      <c r="E12" s="230">
        <v>2.87</v>
      </c>
      <c r="F12" s="230">
        <v>3.52</v>
      </c>
      <c r="G12" s="230">
        <v>3.85</v>
      </c>
      <c r="H12" s="232">
        <v>4.38</v>
      </c>
    </row>
    <row r="13" spans="1:8" ht="16.5" customHeight="1">
      <c r="A13" s="243" t="s">
        <v>20</v>
      </c>
      <c r="B13" s="234">
        <v>1.97</v>
      </c>
      <c r="C13" s="230">
        <v>2.47</v>
      </c>
      <c r="D13" s="230">
        <v>2.61</v>
      </c>
      <c r="E13" s="230">
        <v>2.87</v>
      </c>
      <c r="F13" s="230">
        <v>3.52</v>
      </c>
      <c r="G13" s="230">
        <v>3.85</v>
      </c>
      <c r="H13" s="232">
        <v>4.38</v>
      </c>
    </row>
    <row r="14" spans="1:8" ht="16.5" customHeight="1">
      <c r="A14" s="242" t="s">
        <v>22</v>
      </c>
      <c r="B14" s="234">
        <v>1.97</v>
      </c>
      <c r="C14" s="230">
        <v>2.47</v>
      </c>
      <c r="D14" s="230">
        <v>2.61</v>
      </c>
      <c r="E14" s="230">
        <v>2.87</v>
      </c>
      <c r="F14" s="230">
        <v>3.52</v>
      </c>
      <c r="G14" s="230">
        <v>3.85</v>
      </c>
      <c r="H14" s="232">
        <v>4.38</v>
      </c>
    </row>
    <row r="15" spans="1:8" s="1" customFormat="1" ht="16.5" customHeight="1">
      <c r="A15" s="240" t="s">
        <v>84</v>
      </c>
      <c r="B15" s="234">
        <v>1.97</v>
      </c>
      <c r="C15" s="230">
        <v>2.47</v>
      </c>
      <c r="D15" s="230">
        <v>2.61</v>
      </c>
      <c r="E15" s="230">
        <v>2.87</v>
      </c>
      <c r="F15" s="230">
        <v>3.52</v>
      </c>
      <c r="G15" s="230">
        <v>3.85</v>
      </c>
      <c r="H15" s="232">
        <v>4.38</v>
      </c>
    </row>
    <row r="16" spans="1:8" s="1" customFormat="1" ht="16.5" customHeight="1" thickBot="1">
      <c r="A16" s="241" t="s">
        <v>85</v>
      </c>
      <c r="B16" s="235">
        <v>1.97</v>
      </c>
      <c r="C16" s="231">
        <v>2.47</v>
      </c>
      <c r="D16" s="231">
        <v>2.61</v>
      </c>
      <c r="E16" s="231">
        <v>2.87</v>
      </c>
      <c r="F16" s="231">
        <v>3.52</v>
      </c>
      <c r="G16" s="231">
        <v>3.85</v>
      </c>
      <c r="H16" s="233">
        <v>4.38</v>
      </c>
    </row>
    <row r="17" spans="1:3" ht="15">
      <c r="A17" s="103"/>
      <c r="B17" s="104"/>
      <c r="C17" s="104"/>
    </row>
    <row r="18" ht="13.5" thickBot="1"/>
    <row r="19" spans="1:7" ht="15.75" customHeight="1">
      <c r="A19" s="273"/>
      <c r="B19" s="275"/>
      <c r="C19" s="277"/>
      <c r="D19" s="279"/>
      <c r="E19" s="271"/>
      <c r="F19" s="267"/>
      <c r="G19" s="269"/>
    </row>
    <row r="20" spans="1:7" ht="50.25" customHeight="1">
      <c r="A20" s="274"/>
      <c r="B20" s="276"/>
      <c r="C20" s="278"/>
      <c r="D20" s="280"/>
      <c r="E20" s="272"/>
      <c r="F20" s="268"/>
      <c r="G20" s="270"/>
    </row>
    <row r="21" spans="1:7" ht="52.5" customHeight="1" thickBot="1">
      <c r="A21" s="208" t="s">
        <v>98</v>
      </c>
      <c r="B21" s="212" t="s">
        <v>130</v>
      </c>
      <c r="C21" s="212" t="s">
        <v>131</v>
      </c>
      <c r="D21" s="212" t="s">
        <v>132</v>
      </c>
      <c r="E21" s="212" t="s">
        <v>133</v>
      </c>
      <c r="F21" s="212" t="s">
        <v>134</v>
      </c>
      <c r="G21" s="220" t="s">
        <v>208</v>
      </c>
    </row>
    <row r="22" spans="1:7" ht="15.75" thickBot="1">
      <c r="A22" s="225"/>
      <c r="B22" s="226"/>
      <c r="C22" s="226"/>
      <c r="D22" s="226"/>
      <c r="E22" s="227"/>
      <c r="F22" s="228"/>
      <c r="G22" s="229"/>
    </row>
    <row r="23" spans="1:7" ht="14.25" customHeight="1" thickBot="1">
      <c r="A23" s="244" t="s">
        <v>14</v>
      </c>
      <c r="B23" s="236">
        <v>1.66</v>
      </c>
      <c r="C23" s="236">
        <v>2.11</v>
      </c>
      <c r="D23" s="237">
        <v>3.03</v>
      </c>
      <c r="E23" s="236">
        <v>2.97</v>
      </c>
      <c r="F23" s="238">
        <v>4</v>
      </c>
      <c r="G23" s="239">
        <v>2.71</v>
      </c>
    </row>
    <row r="24" ht="9.75" customHeight="1"/>
    <row r="25" ht="17.25" customHeight="1">
      <c r="A25" s="97"/>
    </row>
  </sheetData>
  <sheetProtection/>
  <mergeCells count="8">
    <mergeCell ref="A1:N3"/>
    <mergeCell ref="F19:F20"/>
    <mergeCell ref="G19:G20"/>
    <mergeCell ref="E19:E20"/>
    <mergeCell ref="A19:A20"/>
    <mergeCell ref="B19:B20"/>
    <mergeCell ref="C19:C20"/>
    <mergeCell ref="D19:D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65.57421875" style="0" customWidth="1"/>
    <col min="3" max="3" width="12.57421875" style="0" customWidth="1"/>
    <col min="4" max="5" width="10.421875" style="0" customWidth="1"/>
    <col min="6" max="6" width="12.00390625" style="0" customWidth="1"/>
    <col min="7" max="9" width="13.28125" style="0" customWidth="1"/>
  </cols>
  <sheetData>
    <row r="1" spans="1:9" ht="12.75">
      <c r="A1" s="180"/>
      <c r="B1" s="181"/>
      <c r="C1" s="181"/>
      <c r="D1" s="181"/>
      <c r="E1" s="181"/>
      <c r="F1" s="181"/>
      <c r="G1" s="181"/>
      <c r="H1" s="181"/>
      <c r="I1" s="181"/>
    </row>
    <row r="2" spans="1:9" ht="25.5">
      <c r="A2" s="285" t="s">
        <v>442</v>
      </c>
      <c r="B2" s="285"/>
      <c r="C2" s="285"/>
      <c r="D2" s="285"/>
      <c r="E2" s="285"/>
      <c r="F2" s="285"/>
      <c r="G2" s="285"/>
      <c r="H2" s="285"/>
      <c r="I2" s="285"/>
    </row>
    <row r="3" spans="1:9" ht="19.5" customHeight="1">
      <c r="A3" s="182" t="s">
        <v>441</v>
      </c>
      <c r="B3" s="183"/>
      <c r="C3" s="183"/>
      <c r="D3" s="183"/>
      <c r="E3" s="183"/>
      <c r="F3" s="183"/>
      <c r="G3" s="183"/>
      <c r="H3" s="183"/>
      <c r="I3" s="183"/>
    </row>
    <row r="4" spans="1:9" ht="41.25" customHeight="1">
      <c r="A4" s="286" t="s">
        <v>220</v>
      </c>
      <c r="B4" s="287" t="s">
        <v>221</v>
      </c>
      <c r="C4" s="184" t="s">
        <v>222</v>
      </c>
      <c r="D4" s="185" t="s">
        <v>223</v>
      </c>
      <c r="E4" s="288" t="s">
        <v>224</v>
      </c>
      <c r="F4" s="288"/>
      <c r="G4" s="287" t="s">
        <v>225</v>
      </c>
      <c r="H4" s="287"/>
      <c r="I4" s="287"/>
    </row>
    <row r="5" spans="1:9" ht="18" customHeight="1">
      <c r="A5" s="286"/>
      <c r="B5" s="287"/>
      <c r="C5" s="186" t="s">
        <v>226</v>
      </c>
      <c r="D5" s="186" t="s">
        <v>227</v>
      </c>
      <c r="E5" s="187" t="s">
        <v>228</v>
      </c>
      <c r="F5" s="187" t="s">
        <v>229</v>
      </c>
      <c r="G5" s="188" t="s">
        <v>227</v>
      </c>
      <c r="H5" s="188" t="s">
        <v>230</v>
      </c>
      <c r="I5" s="188" t="s">
        <v>231</v>
      </c>
    </row>
    <row r="6" spans="1:9" ht="18.75" customHeight="1">
      <c r="A6" s="189" t="s">
        <v>232</v>
      </c>
      <c r="B6" s="190"/>
      <c r="C6" s="190"/>
      <c r="D6" s="191"/>
      <c r="E6" s="191"/>
      <c r="F6" s="191"/>
      <c r="G6" s="191"/>
      <c r="H6" s="191"/>
      <c r="I6" s="192"/>
    </row>
    <row r="7" spans="1:9" ht="13.5" customHeight="1">
      <c r="A7" s="193" t="s">
        <v>233</v>
      </c>
      <c r="B7" s="194" t="s">
        <v>234</v>
      </c>
      <c r="C7" s="195" t="s">
        <v>235</v>
      </c>
      <c r="D7" s="194">
        <v>22</v>
      </c>
      <c r="E7" s="196" t="s">
        <v>236</v>
      </c>
      <c r="F7" s="194" t="s">
        <v>237</v>
      </c>
      <c r="G7" s="194">
        <v>1584</v>
      </c>
      <c r="H7" s="196">
        <v>54</v>
      </c>
      <c r="I7" s="194">
        <v>1276</v>
      </c>
    </row>
    <row r="8" spans="1:9" ht="13.5" customHeight="1">
      <c r="A8" s="193" t="s">
        <v>238</v>
      </c>
      <c r="B8" s="194" t="s">
        <v>234</v>
      </c>
      <c r="C8" s="195" t="s">
        <v>239</v>
      </c>
      <c r="D8" s="194">
        <v>50</v>
      </c>
      <c r="E8" s="196">
        <v>50</v>
      </c>
      <c r="F8" s="194">
        <v>61.5</v>
      </c>
      <c r="G8" s="194">
        <v>3000</v>
      </c>
      <c r="H8" s="196">
        <v>60</v>
      </c>
      <c r="I8" s="194">
        <v>1017</v>
      </c>
    </row>
    <row r="9" spans="1:9" ht="13.5" customHeight="1">
      <c r="A9" s="193" t="s">
        <v>240</v>
      </c>
      <c r="B9" s="194" t="s">
        <v>234</v>
      </c>
      <c r="C9" s="195" t="s">
        <v>241</v>
      </c>
      <c r="D9" s="194">
        <v>50</v>
      </c>
      <c r="E9" s="196">
        <v>50</v>
      </c>
      <c r="F9" s="194" t="s">
        <v>242</v>
      </c>
      <c r="G9" s="194">
        <v>3000</v>
      </c>
      <c r="H9" s="196">
        <v>60</v>
      </c>
      <c r="I9" s="194">
        <v>1135</v>
      </c>
    </row>
    <row r="10" spans="1:9" ht="13.5" customHeight="1">
      <c r="A10" s="193" t="s">
        <v>243</v>
      </c>
      <c r="B10" s="194" t="s">
        <v>234</v>
      </c>
      <c r="C10" s="195" t="s">
        <v>244</v>
      </c>
      <c r="D10" s="194">
        <v>50</v>
      </c>
      <c r="E10" s="196">
        <v>50</v>
      </c>
      <c r="F10" s="194" t="s">
        <v>242</v>
      </c>
      <c r="G10" s="194">
        <v>3000</v>
      </c>
      <c r="H10" s="196">
        <v>60</v>
      </c>
      <c r="I10" s="194">
        <v>1033</v>
      </c>
    </row>
    <row r="11" spans="1:9" ht="13.5" customHeight="1">
      <c r="A11" s="193" t="s">
        <v>245</v>
      </c>
      <c r="B11" s="194" t="s">
        <v>234</v>
      </c>
      <c r="C11" s="195" t="s">
        <v>246</v>
      </c>
      <c r="D11" s="194">
        <v>50</v>
      </c>
      <c r="E11" s="196">
        <v>50</v>
      </c>
      <c r="F11" s="194" t="s">
        <v>242</v>
      </c>
      <c r="G11" s="194">
        <v>3000</v>
      </c>
      <c r="H11" s="196">
        <v>60</v>
      </c>
      <c r="I11" s="194">
        <v>1090</v>
      </c>
    </row>
    <row r="12" spans="1:9" ht="13.5" customHeight="1">
      <c r="A12" s="193" t="s">
        <v>247</v>
      </c>
      <c r="B12" s="194" t="s">
        <v>234</v>
      </c>
      <c r="C12" s="195" t="s">
        <v>248</v>
      </c>
      <c r="D12" s="194">
        <v>50</v>
      </c>
      <c r="E12" s="196">
        <v>50</v>
      </c>
      <c r="F12" s="194" t="s">
        <v>242</v>
      </c>
      <c r="G12" s="194">
        <v>3000</v>
      </c>
      <c r="H12" s="196">
        <v>60</v>
      </c>
      <c r="I12" s="194">
        <v>1015</v>
      </c>
    </row>
    <row r="13" spans="1:9" ht="13.5" customHeight="1">
      <c r="A13" s="193" t="s">
        <v>249</v>
      </c>
      <c r="B13" s="194" t="s">
        <v>234</v>
      </c>
      <c r="C13" s="195" t="s">
        <v>250</v>
      </c>
      <c r="D13" s="194">
        <v>48</v>
      </c>
      <c r="E13" s="196">
        <v>48</v>
      </c>
      <c r="F13" s="194" t="s">
        <v>251</v>
      </c>
      <c r="G13" s="194">
        <v>2880</v>
      </c>
      <c r="H13" s="196">
        <v>60</v>
      </c>
      <c r="I13" s="194">
        <v>1142</v>
      </c>
    </row>
    <row r="14" spans="1:9" ht="13.5" customHeight="1">
      <c r="A14" s="193" t="s">
        <v>252</v>
      </c>
      <c r="B14" s="194" t="s">
        <v>234</v>
      </c>
      <c r="C14" s="195" t="s">
        <v>253</v>
      </c>
      <c r="D14" s="194">
        <v>48</v>
      </c>
      <c r="E14" s="196">
        <v>48</v>
      </c>
      <c r="F14" s="194" t="s">
        <v>251</v>
      </c>
      <c r="G14" s="194">
        <v>2880</v>
      </c>
      <c r="H14" s="196">
        <v>60</v>
      </c>
      <c r="I14" s="194">
        <v>1018</v>
      </c>
    </row>
    <row r="15" spans="1:9" ht="13.5" customHeight="1">
      <c r="A15" s="193" t="s">
        <v>254</v>
      </c>
      <c r="B15" s="194" t="s">
        <v>234</v>
      </c>
      <c r="C15" s="195" t="s">
        <v>255</v>
      </c>
      <c r="D15" s="194">
        <v>48</v>
      </c>
      <c r="E15" s="196">
        <v>48</v>
      </c>
      <c r="F15" s="194" t="s">
        <v>251</v>
      </c>
      <c r="G15" s="194">
        <v>2880</v>
      </c>
      <c r="H15" s="196">
        <v>60</v>
      </c>
      <c r="I15" s="194">
        <v>1205</v>
      </c>
    </row>
    <row r="16" spans="1:9" ht="13.5" customHeight="1">
      <c r="A16" s="193" t="s">
        <v>256</v>
      </c>
      <c r="B16" s="194" t="s">
        <v>234</v>
      </c>
      <c r="C16" s="195" t="s">
        <v>257</v>
      </c>
      <c r="D16" s="194">
        <v>48</v>
      </c>
      <c r="E16" s="196">
        <v>48</v>
      </c>
      <c r="F16" s="194">
        <v>58.6</v>
      </c>
      <c r="G16" s="194">
        <v>2880</v>
      </c>
      <c r="H16" s="196">
        <v>60</v>
      </c>
      <c r="I16" s="194">
        <v>1032</v>
      </c>
    </row>
    <row r="17" spans="1:9" ht="13.5" customHeight="1">
      <c r="A17" s="193" t="s">
        <v>258</v>
      </c>
      <c r="B17" s="194" t="s">
        <v>234</v>
      </c>
      <c r="C17" s="195" t="s">
        <v>259</v>
      </c>
      <c r="D17" s="194">
        <v>29</v>
      </c>
      <c r="E17" s="196">
        <v>58</v>
      </c>
      <c r="F17" s="194" t="s">
        <v>260</v>
      </c>
      <c r="G17" s="194">
        <v>2610</v>
      </c>
      <c r="H17" s="196">
        <v>45</v>
      </c>
      <c r="I17" s="194">
        <v>1178</v>
      </c>
    </row>
    <row r="18" spans="1:9" ht="13.5" customHeight="1">
      <c r="A18" s="193" t="s">
        <v>261</v>
      </c>
      <c r="B18" s="194" t="s">
        <v>234</v>
      </c>
      <c r="C18" s="195" t="s">
        <v>262</v>
      </c>
      <c r="D18" s="194">
        <v>29</v>
      </c>
      <c r="E18" s="196">
        <v>58</v>
      </c>
      <c r="F18" s="194" t="s">
        <v>260</v>
      </c>
      <c r="G18" s="194">
        <v>2610</v>
      </c>
      <c r="H18" s="196">
        <v>45</v>
      </c>
      <c r="I18" s="194">
        <v>1032</v>
      </c>
    </row>
    <row r="19" spans="1:9" ht="13.5" customHeight="1">
      <c r="A19" s="193" t="s">
        <v>263</v>
      </c>
      <c r="B19" s="194" t="s">
        <v>234</v>
      </c>
      <c r="C19" s="195" t="s">
        <v>264</v>
      </c>
      <c r="D19" s="194">
        <v>29</v>
      </c>
      <c r="E19" s="196">
        <v>58</v>
      </c>
      <c r="F19" s="194" t="s">
        <v>260</v>
      </c>
      <c r="G19" s="194">
        <v>2610</v>
      </c>
      <c r="H19" s="196">
        <v>45</v>
      </c>
      <c r="I19" s="194">
        <v>1149</v>
      </c>
    </row>
    <row r="20" spans="1:9" ht="13.5" customHeight="1">
      <c r="A20" s="193" t="s">
        <v>265</v>
      </c>
      <c r="B20" s="194" t="s">
        <v>234</v>
      </c>
      <c r="C20" s="195" t="s">
        <v>262</v>
      </c>
      <c r="D20" s="194">
        <v>29</v>
      </c>
      <c r="E20" s="196">
        <v>58</v>
      </c>
      <c r="F20" s="194" t="s">
        <v>260</v>
      </c>
      <c r="G20" s="194">
        <v>2610</v>
      </c>
      <c r="H20" s="196">
        <v>45</v>
      </c>
      <c r="I20" s="194">
        <v>1032</v>
      </c>
    </row>
    <row r="21" spans="1:9" ht="13.5" customHeight="1">
      <c r="A21" s="193" t="s">
        <v>266</v>
      </c>
      <c r="B21" s="194" t="s">
        <v>234</v>
      </c>
      <c r="C21" s="195" t="s">
        <v>267</v>
      </c>
      <c r="D21" s="194">
        <v>60</v>
      </c>
      <c r="E21" s="196" t="s">
        <v>268</v>
      </c>
      <c r="F21" s="194" t="s">
        <v>269</v>
      </c>
      <c r="G21" s="194">
        <v>5040</v>
      </c>
      <c r="H21" s="196">
        <v>53</v>
      </c>
      <c r="I21" s="194">
        <v>928</v>
      </c>
    </row>
    <row r="22" spans="1:9" ht="13.5" customHeight="1">
      <c r="A22" s="193" t="s">
        <v>270</v>
      </c>
      <c r="B22" s="194" t="s">
        <v>234</v>
      </c>
      <c r="C22" s="195" t="s">
        <v>271</v>
      </c>
      <c r="D22" s="194">
        <v>36</v>
      </c>
      <c r="E22" s="196">
        <v>48</v>
      </c>
      <c r="F22" s="194" t="s">
        <v>251</v>
      </c>
      <c r="G22" s="194">
        <v>2160</v>
      </c>
      <c r="H22" s="196">
        <v>45</v>
      </c>
      <c r="I22" s="194">
        <v>1198</v>
      </c>
    </row>
    <row r="23" spans="1:9" ht="13.5" customHeight="1">
      <c r="A23" s="197" t="s">
        <v>272</v>
      </c>
      <c r="B23" s="194" t="s">
        <v>234</v>
      </c>
      <c r="C23" s="195" t="s">
        <v>273</v>
      </c>
      <c r="D23" s="194">
        <v>36</v>
      </c>
      <c r="E23" s="196">
        <v>48</v>
      </c>
      <c r="F23" s="194" t="s">
        <v>251</v>
      </c>
      <c r="G23" s="194">
        <v>2160</v>
      </c>
      <c r="H23" s="196">
        <v>45</v>
      </c>
      <c r="I23" s="194">
        <v>1068</v>
      </c>
    </row>
    <row r="24" spans="1:9" ht="13.5" customHeight="1">
      <c r="A24" s="197" t="s">
        <v>274</v>
      </c>
      <c r="B24" s="194" t="s">
        <v>234</v>
      </c>
      <c r="C24" s="195" t="s">
        <v>275</v>
      </c>
      <c r="D24" s="194">
        <v>36</v>
      </c>
      <c r="E24" s="196">
        <v>48</v>
      </c>
      <c r="F24" s="194" t="s">
        <v>251</v>
      </c>
      <c r="G24" s="194">
        <v>2160</v>
      </c>
      <c r="H24" s="196">
        <v>45</v>
      </c>
      <c r="I24" s="194">
        <v>1073</v>
      </c>
    </row>
    <row r="25" spans="1:9" ht="13.5" customHeight="1">
      <c r="A25" s="197" t="s">
        <v>276</v>
      </c>
      <c r="B25" s="194" t="s">
        <v>234</v>
      </c>
      <c r="C25" s="195" t="s">
        <v>277</v>
      </c>
      <c r="D25" s="194">
        <v>36</v>
      </c>
      <c r="E25" s="196">
        <v>48</v>
      </c>
      <c r="F25" s="194" t="s">
        <v>278</v>
      </c>
      <c r="G25" s="194">
        <v>2160</v>
      </c>
      <c r="H25" s="196">
        <v>45</v>
      </c>
      <c r="I25" s="194">
        <v>1265</v>
      </c>
    </row>
    <row r="26" spans="1:9" ht="13.5" customHeight="1">
      <c r="A26" s="197" t="s">
        <v>279</v>
      </c>
      <c r="B26" s="194" t="s">
        <v>234</v>
      </c>
      <c r="C26" s="195" t="s">
        <v>280</v>
      </c>
      <c r="D26" s="194">
        <v>36</v>
      </c>
      <c r="E26" s="196">
        <v>48</v>
      </c>
      <c r="F26" s="194" t="s">
        <v>281</v>
      </c>
      <c r="G26" s="194">
        <v>2160</v>
      </c>
      <c r="H26" s="196">
        <v>45</v>
      </c>
      <c r="I26" s="194">
        <v>1083</v>
      </c>
    </row>
    <row r="27" spans="1:9" ht="13.5" customHeight="1">
      <c r="A27" s="193" t="s">
        <v>282</v>
      </c>
      <c r="B27" s="194" t="s">
        <v>234</v>
      </c>
      <c r="C27" s="195" t="s">
        <v>283</v>
      </c>
      <c r="D27" s="194">
        <v>36</v>
      </c>
      <c r="E27" s="196">
        <v>48</v>
      </c>
      <c r="F27" s="194" t="s">
        <v>251</v>
      </c>
      <c r="G27" s="194">
        <v>2160</v>
      </c>
      <c r="H27" s="196">
        <v>45</v>
      </c>
      <c r="I27" s="194">
        <v>1137</v>
      </c>
    </row>
    <row r="28" spans="1:9" ht="18.75" customHeight="1">
      <c r="A28" s="189" t="s">
        <v>284</v>
      </c>
      <c r="B28" s="190"/>
      <c r="C28" s="198"/>
      <c r="D28" s="190"/>
      <c r="E28" s="199"/>
      <c r="F28" s="190"/>
      <c r="G28" s="190"/>
      <c r="H28" s="190"/>
      <c r="I28" s="200"/>
    </row>
    <row r="29" spans="1:9" ht="13.5" customHeight="1">
      <c r="A29" s="193" t="s">
        <v>285</v>
      </c>
      <c r="B29" s="194" t="s">
        <v>234</v>
      </c>
      <c r="C29" s="195" t="s">
        <v>286</v>
      </c>
      <c r="D29" s="194">
        <v>20</v>
      </c>
      <c r="E29" s="201" t="s">
        <v>16</v>
      </c>
      <c r="F29" s="194" t="s">
        <v>16</v>
      </c>
      <c r="G29" s="194">
        <v>1440</v>
      </c>
      <c r="H29" s="194" t="s">
        <v>16</v>
      </c>
      <c r="I29" s="194">
        <v>703</v>
      </c>
    </row>
    <row r="30" spans="1:9" ht="13.5" customHeight="1">
      <c r="A30" s="193" t="s">
        <v>287</v>
      </c>
      <c r="B30" s="194" t="s">
        <v>234</v>
      </c>
      <c r="C30" s="195" t="s">
        <v>288</v>
      </c>
      <c r="D30" s="194">
        <v>30</v>
      </c>
      <c r="E30" s="201" t="s">
        <v>16</v>
      </c>
      <c r="F30" s="194" t="s">
        <v>16</v>
      </c>
      <c r="G30" s="194">
        <v>2520</v>
      </c>
      <c r="H30" s="194" t="s">
        <v>16</v>
      </c>
      <c r="I30" s="194">
        <v>681</v>
      </c>
    </row>
    <row r="31" spans="1:9" ht="13.5" customHeight="1">
      <c r="A31" s="193" t="s">
        <v>289</v>
      </c>
      <c r="B31" s="194" t="s">
        <v>234</v>
      </c>
      <c r="C31" s="195" t="s">
        <v>290</v>
      </c>
      <c r="D31" s="194">
        <v>22</v>
      </c>
      <c r="E31" s="201" t="s">
        <v>16</v>
      </c>
      <c r="F31" s="194" t="s">
        <v>16</v>
      </c>
      <c r="G31" s="194">
        <v>924</v>
      </c>
      <c r="H31" s="194" t="s">
        <v>16</v>
      </c>
      <c r="I31" s="194">
        <v>527</v>
      </c>
    </row>
    <row r="32" spans="1:9" ht="13.5" customHeight="1">
      <c r="A32" s="193" t="s">
        <v>291</v>
      </c>
      <c r="B32" s="194" t="s">
        <v>234</v>
      </c>
      <c r="C32" s="195" t="s">
        <v>292</v>
      </c>
      <c r="D32" s="194">
        <v>22</v>
      </c>
      <c r="E32" s="201" t="s">
        <v>16</v>
      </c>
      <c r="F32" s="194" t="s">
        <v>16</v>
      </c>
      <c r="G32" s="194">
        <v>924</v>
      </c>
      <c r="H32" s="194" t="s">
        <v>16</v>
      </c>
      <c r="I32" s="194">
        <v>511</v>
      </c>
    </row>
    <row r="33" spans="1:9" ht="13.5" customHeight="1">
      <c r="A33" s="193" t="s">
        <v>293</v>
      </c>
      <c r="B33" s="194" t="s">
        <v>234</v>
      </c>
      <c r="C33" s="195" t="s">
        <v>290</v>
      </c>
      <c r="D33" s="194">
        <v>22</v>
      </c>
      <c r="E33" s="201" t="s">
        <v>16</v>
      </c>
      <c r="F33" s="194" t="s">
        <v>16</v>
      </c>
      <c r="G33" s="194">
        <v>924</v>
      </c>
      <c r="H33" s="194" t="s">
        <v>16</v>
      </c>
      <c r="I33" s="194">
        <v>527</v>
      </c>
    </row>
    <row r="34" spans="1:9" ht="13.5" customHeight="1">
      <c r="A34" s="193" t="s">
        <v>294</v>
      </c>
      <c r="B34" s="194" t="s">
        <v>234</v>
      </c>
      <c r="C34" s="195" t="s">
        <v>295</v>
      </c>
      <c r="D34" s="194">
        <v>22</v>
      </c>
      <c r="E34" s="201" t="s">
        <v>16</v>
      </c>
      <c r="F34" s="194" t="s">
        <v>16</v>
      </c>
      <c r="G34" s="194">
        <v>924</v>
      </c>
      <c r="H34" s="194" t="s">
        <v>16</v>
      </c>
      <c r="I34" s="194">
        <v>513</v>
      </c>
    </row>
    <row r="35" spans="1:9" ht="13.5" customHeight="1">
      <c r="A35" s="193" t="s">
        <v>296</v>
      </c>
      <c r="B35" s="194" t="s">
        <v>234</v>
      </c>
      <c r="C35" s="195" t="s">
        <v>297</v>
      </c>
      <c r="D35" s="194">
        <v>22</v>
      </c>
      <c r="E35" s="201" t="s">
        <v>16</v>
      </c>
      <c r="F35" s="194" t="s">
        <v>16</v>
      </c>
      <c r="G35" s="194">
        <v>924</v>
      </c>
      <c r="H35" s="194" t="s">
        <v>16</v>
      </c>
      <c r="I35" s="194">
        <v>584</v>
      </c>
    </row>
    <row r="36" spans="1:9" ht="13.5" customHeight="1">
      <c r="A36" s="193" t="s">
        <v>298</v>
      </c>
      <c r="B36" s="194" t="s">
        <v>234</v>
      </c>
      <c r="C36" s="195" t="s">
        <v>299</v>
      </c>
      <c r="D36" s="194">
        <v>22</v>
      </c>
      <c r="E36" s="201" t="s">
        <v>16</v>
      </c>
      <c r="F36" s="194" t="s">
        <v>16</v>
      </c>
      <c r="G36" s="194">
        <v>924</v>
      </c>
      <c r="H36" s="194" t="s">
        <v>16</v>
      </c>
      <c r="I36" s="194">
        <v>521</v>
      </c>
    </row>
    <row r="37" spans="1:9" ht="13.5" customHeight="1">
      <c r="A37" s="193" t="s">
        <v>300</v>
      </c>
      <c r="B37" s="194" t="s">
        <v>234</v>
      </c>
      <c r="C37" s="195" t="s">
        <v>301</v>
      </c>
      <c r="D37" s="194">
        <v>22</v>
      </c>
      <c r="E37" s="201" t="s">
        <v>16</v>
      </c>
      <c r="F37" s="194" t="s">
        <v>16</v>
      </c>
      <c r="G37" s="194">
        <v>924</v>
      </c>
      <c r="H37" s="194" t="s">
        <v>16</v>
      </c>
      <c r="I37" s="194">
        <v>569</v>
      </c>
    </row>
    <row r="38" spans="1:9" ht="13.5" customHeight="1">
      <c r="A38" s="193" t="s">
        <v>302</v>
      </c>
      <c r="B38" s="194" t="s">
        <v>234</v>
      </c>
      <c r="C38" s="195" t="s">
        <v>299</v>
      </c>
      <c r="D38" s="194">
        <v>22</v>
      </c>
      <c r="E38" s="201" t="s">
        <v>16</v>
      </c>
      <c r="F38" s="194" t="s">
        <v>16</v>
      </c>
      <c r="G38" s="194">
        <v>924</v>
      </c>
      <c r="H38" s="194" t="s">
        <v>16</v>
      </c>
      <c r="I38" s="194">
        <v>521</v>
      </c>
    </row>
    <row r="39" spans="1:9" ht="13.5" customHeight="1">
      <c r="A39" s="193" t="s">
        <v>303</v>
      </c>
      <c r="B39" s="194" t="s">
        <v>234</v>
      </c>
      <c r="C39" s="195" t="s">
        <v>304</v>
      </c>
      <c r="D39" s="194">
        <v>22</v>
      </c>
      <c r="E39" s="201" t="s">
        <v>16</v>
      </c>
      <c r="F39" s="194" t="s">
        <v>16</v>
      </c>
      <c r="G39" s="194">
        <v>924</v>
      </c>
      <c r="H39" s="194" t="s">
        <v>16</v>
      </c>
      <c r="I39" s="194">
        <v>578</v>
      </c>
    </row>
    <row r="40" spans="1:9" ht="13.5" customHeight="1">
      <c r="A40" s="193" t="s">
        <v>305</v>
      </c>
      <c r="B40" s="194" t="s">
        <v>234</v>
      </c>
      <c r="C40" s="195" t="s">
        <v>306</v>
      </c>
      <c r="D40" s="194">
        <v>22</v>
      </c>
      <c r="E40" s="201" t="s">
        <v>16</v>
      </c>
      <c r="F40" s="194" t="s">
        <v>16</v>
      </c>
      <c r="G40" s="194">
        <v>924</v>
      </c>
      <c r="H40" s="194" t="s">
        <v>16</v>
      </c>
      <c r="I40" s="194">
        <v>546</v>
      </c>
    </row>
    <row r="41" spans="1:9" ht="13.5" customHeight="1">
      <c r="A41" s="193" t="s">
        <v>307</v>
      </c>
      <c r="B41" s="194" t="s">
        <v>234</v>
      </c>
      <c r="C41" s="195" t="s">
        <v>304</v>
      </c>
      <c r="D41" s="194">
        <v>22</v>
      </c>
      <c r="E41" s="201" t="s">
        <v>16</v>
      </c>
      <c r="F41" s="194" t="s">
        <v>16</v>
      </c>
      <c r="G41" s="194">
        <v>924</v>
      </c>
      <c r="H41" s="194" t="s">
        <v>16</v>
      </c>
      <c r="I41" s="194">
        <v>578</v>
      </c>
    </row>
    <row r="42" spans="1:9" ht="13.5" customHeight="1">
      <c r="A42" s="193" t="s">
        <v>308</v>
      </c>
      <c r="B42" s="194" t="s">
        <v>234</v>
      </c>
      <c r="C42" s="195" t="s">
        <v>306</v>
      </c>
      <c r="D42" s="194">
        <v>22</v>
      </c>
      <c r="E42" s="201" t="s">
        <v>16</v>
      </c>
      <c r="F42" s="194" t="s">
        <v>16</v>
      </c>
      <c r="G42" s="194">
        <v>924</v>
      </c>
      <c r="H42" s="194" t="s">
        <v>16</v>
      </c>
      <c r="I42" s="194">
        <v>546</v>
      </c>
    </row>
    <row r="43" spans="1:9" ht="13.5" customHeight="1">
      <c r="A43" s="193" t="s">
        <v>309</v>
      </c>
      <c r="B43" s="194" t="s">
        <v>234</v>
      </c>
      <c r="C43" s="195" t="s">
        <v>310</v>
      </c>
      <c r="D43" s="194">
        <v>18</v>
      </c>
      <c r="E43" s="201" t="s">
        <v>16</v>
      </c>
      <c r="F43" s="194" t="s">
        <v>16</v>
      </c>
      <c r="G43" s="194">
        <v>756</v>
      </c>
      <c r="H43" s="194" t="s">
        <v>16</v>
      </c>
      <c r="I43" s="194">
        <v>592</v>
      </c>
    </row>
    <row r="44" spans="1:9" ht="13.5" customHeight="1">
      <c r="A44" s="197" t="s">
        <v>311</v>
      </c>
      <c r="B44" s="194" t="s">
        <v>234</v>
      </c>
      <c r="C44" s="195" t="s">
        <v>312</v>
      </c>
      <c r="D44" s="194">
        <v>18</v>
      </c>
      <c r="E44" s="201" t="s">
        <v>16</v>
      </c>
      <c r="F44" s="194" t="s">
        <v>16</v>
      </c>
      <c r="G44" s="194">
        <v>756</v>
      </c>
      <c r="H44" s="194" t="s">
        <v>16</v>
      </c>
      <c r="I44" s="194">
        <v>594</v>
      </c>
    </row>
    <row r="45" spans="1:9" ht="13.5" customHeight="1">
      <c r="A45" s="197" t="s">
        <v>313</v>
      </c>
      <c r="B45" s="194" t="s">
        <v>234</v>
      </c>
      <c r="C45" s="195" t="s">
        <v>314</v>
      </c>
      <c r="D45" s="194">
        <v>18</v>
      </c>
      <c r="E45" s="201" t="s">
        <v>16</v>
      </c>
      <c r="F45" s="194" t="s">
        <v>16</v>
      </c>
      <c r="G45" s="194">
        <v>756</v>
      </c>
      <c r="H45" s="194" t="s">
        <v>16</v>
      </c>
      <c r="I45" s="194">
        <v>649</v>
      </c>
    </row>
    <row r="46" spans="1:9" ht="13.5" customHeight="1">
      <c r="A46" s="197" t="s">
        <v>315</v>
      </c>
      <c r="B46" s="194" t="s">
        <v>234</v>
      </c>
      <c r="C46" s="195" t="s">
        <v>312</v>
      </c>
      <c r="D46" s="194">
        <v>18</v>
      </c>
      <c r="E46" s="201" t="s">
        <v>16</v>
      </c>
      <c r="F46" s="194" t="s">
        <v>16</v>
      </c>
      <c r="G46" s="194">
        <v>756</v>
      </c>
      <c r="H46" s="194" t="s">
        <v>16</v>
      </c>
      <c r="I46" s="194">
        <v>594</v>
      </c>
    </row>
    <row r="47" spans="1:9" ht="13.5" customHeight="1">
      <c r="A47" s="193" t="s">
        <v>316</v>
      </c>
      <c r="B47" s="194" t="s">
        <v>234</v>
      </c>
      <c r="C47" s="195" t="s">
        <v>317</v>
      </c>
      <c r="D47" s="194">
        <v>18</v>
      </c>
      <c r="E47" s="201" t="s">
        <v>16</v>
      </c>
      <c r="F47" s="194" t="s">
        <v>16</v>
      </c>
      <c r="G47" s="194">
        <v>756</v>
      </c>
      <c r="H47" s="194" t="s">
        <v>16</v>
      </c>
      <c r="I47" s="194">
        <v>547</v>
      </c>
    </row>
    <row r="48" spans="1:9" ht="13.5" customHeight="1">
      <c r="A48" s="193" t="s">
        <v>318</v>
      </c>
      <c r="B48" s="194" t="s">
        <v>234</v>
      </c>
      <c r="C48" s="195" t="s">
        <v>319</v>
      </c>
      <c r="D48" s="194">
        <v>18</v>
      </c>
      <c r="E48" s="201" t="s">
        <v>16</v>
      </c>
      <c r="F48" s="194" t="s">
        <v>16</v>
      </c>
      <c r="G48" s="194">
        <v>756</v>
      </c>
      <c r="H48" s="194" t="s">
        <v>16</v>
      </c>
      <c r="I48" s="194">
        <v>554</v>
      </c>
    </row>
    <row r="49" spans="1:9" ht="20.25" customHeight="1">
      <c r="A49" s="189" t="s">
        <v>320</v>
      </c>
      <c r="B49" s="190"/>
      <c r="C49" s="198"/>
      <c r="D49" s="190"/>
      <c r="E49" s="199"/>
      <c r="F49" s="190"/>
      <c r="G49" s="190"/>
      <c r="H49" s="190"/>
      <c r="I49" s="200"/>
    </row>
    <row r="50" spans="1:9" ht="13.5" customHeight="1">
      <c r="A50" s="193" t="s">
        <v>321</v>
      </c>
      <c r="B50" s="194" t="s">
        <v>234</v>
      </c>
      <c r="C50" s="195" t="s">
        <v>304</v>
      </c>
      <c r="D50" s="194">
        <v>24</v>
      </c>
      <c r="E50" s="201" t="s">
        <v>16</v>
      </c>
      <c r="F50" s="194" t="s">
        <v>16</v>
      </c>
      <c r="G50" s="194">
        <v>1728</v>
      </c>
      <c r="H50" s="194" t="s">
        <v>16</v>
      </c>
      <c r="I50" s="194">
        <v>1061</v>
      </c>
    </row>
    <row r="51" spans="1:9" ht="13.5" customHeight="1">
      <c r="A51" s="193" t="s">
        <v>322</v>
      </c>
      <c r="B51" s="194" t="s">
        <v>234</v>
      </c>
      <c r="C51" s="195" t="s">
        <v>235</v>
      </c>
      <c r="D51" s="194">
        <v>20</v>
      </c>
      <c r="E51" s="201" t="s">
        <v>16</v>
      </c>
      <c r="F51" s="194" t="s">
        <v>16</v>
      </c>
      <c r="G51" s="194">
        <v>1440</v>
      </c>
      <c r="H51" s="194" t="s">
        <v>16</v>
      </c>
      <c r="I51" s="194">
        <v>1162</v>
      </c>
    </row>
    <row r="52" spans="1:9" ht="13.5" customHeight="1">
      <c r="A52" s="193" t="s">
        <v>323</v>
      </c>
      <c r="B52" s="194" t="s">
        <v>234</v>
      </c>
      <c r="C52" s="195" t="s">
        <v>324</v>
      </c>
      <c r="D52" s="194">
        <v>18</v>
      </c>
      <c r="E52" s="201" t="s">
        <v>16</v>
      </c>
      <c r="F52" s="194" t="s">
        <v>16</v>
      </c>
      <c r="G52" s="194">
        <v>1296</v>
      </c>
      <c r="H52" s="194" t="s">
        <v>16</v>
      </c>
      <c r="I52" s="194">
        <v>1126</v>
      </c>
    </row>
    <row r="53" spans="1:9" ht="13.5" customHeight="1">
      <c r="A53" s="193" t="s">
        <v>325</v>
      </c>
      <c r="B53" s="194" t="s">
        <v>234</v>
      </c>
      <c r="C53" s="195" t="s">
        <v>326</v>
      </c>
      <c r="D53" s="194">
        <v>17</v>
      </c>
      <c r="E53" s="201" t="s">
        <v>16</v>
      </c>
      <c r="F53" s="194" t="s">
        <v>16</v>
      </c>
      <c r="G53" s="194">
        <v>1224</v>
      </c>
      <c r="H53" s="194" t="s">
        <v>16</v>
      </c>
      <c r="I53" s="194">
        <v>1206</v>
      </c>
    </row>
    <row r="54" spans="1:9" ht="13.5" customHeight="1">
      <c r="A54" s="193" t="s">
        <v>327</v>
      </c>
      <c r="B54" s="194" t="s">
        <v>234</v>
      </c>
      <c r="C54" s="195" t="s">
        <v>328</v>
      </c>
      <c r="D54" s="194">
        <v>10</v>
      </c>
      <c r="E54" s="201" t="s">
        <v>16</v>
      </c>
      <c r="F54" s="194" t="s">
        <v>16</v>
      </c>
      <c r="G54" s="194">
        <v>840</v>
      </c>
      <c r="H54" s="194" t="s">
        <v>16</v>
      </c>
      <c r="I54" s="194">
        <v>950</v>
      </c>
    </row>
    <row r="55" spans="1:9" ht="13.5" customHeight="1">
      <c r="A55" s="193" t="s">
        <v>329</v>
      </c>
      <c r="B55" s="194" t="s">
        <v>234</v>
      </c>
      <c r="C55" s="195" t="s">
        <v>330</v>
      </c>
      <c r="D55" s="194">
        <v>10</v>
      </c>
      <c r="E55" s="201" t="s">
        <v>16</v>
      </c>
      <c r="F55" s="194" t="s">
        <v>16</v>
      </c>
      <c r="G55" s="194">
        <v>840</v>
      </c>
      <c r="H55" s="194" t="s">
        <v>16</v>
      </c>
      <c r="I55" s="194">
        <v>1085</v>
      </c>
    </row>
    <row r="56" spans="1:9" ht="13.5" customHeight="1">
      <c r="A56" s="193" t="s">
        <v>331</v>
      </c>
      <c r="B56" s="194" t="s">
        <v>234</v>
      </c>
      <c r="C56" s="195" t="s">
        <v>332</v>
      </c>
      <c r="D56" s="194">
        <v>10</v>
      </c>
      <c r="E56" s="201" t="s">
        <v>16</v>
      </c>
      <c r="F56" s="194" t="s">
        <v>16</v>
      </c>
      <c r="G56" s="194">
        <v>720</v>
      </c>
      <c r="H56" s="194" t="s">
        <v>16</v>
      </c>
      <c r="I56" s="194">
        <v>1019</v>
      </c>
    </row>
    <row r="57" spans="1:9" ht="13.5" customHeight="1">
      <c r="A57" s="193" t="s">
        <v>333</v>
      </c>
      <c r="B57" s="194" t="s">
        <v>234</v>
      </c>
      <c r="C57" s="195">
        <v>1.181</v>
      </c>
      <c r="D57" s="194">
        <v>17</v>
      </c>
      <c r="E57" s="201" t="s">
        <v>16</v>
      </c>
      <c r="F57" s="194" t="s">
        <v>16</v>
      </c>
      <c r="G57" s="194">
        <v>1020</v>
      </c>
      <c r="H57" s="194" t="s">
        <v>16</v>
      </c>
      <c r="I57" s="194">
        <v>1228</v>
      </c>
    </row>
    <row r="58" spans="1:9" ht="19.5" customHeight="1">
      <c r="A58" s="189" t="s">
        <v>334</v>
      </c>
      <c r="B58" s="190"/>
      <c r="C58" s="198"/>
      <c r="D58" s="190"/>
      <c r="E58" s="199"/>
      <c r="F58" s="190"/>
      <c r="G58" s="190"/>
      <c r="H58" s="190"/>
      <c r="I58" s="200"/>
    </row>
    <row r="59" spans="1:9" ht="13.5" customHeight="1">
      <c r="A59" s="193" t="s">
        <v>335</v>
      </c>
      <c r="B59" s="194" t="s">
        <v>234</v>
      </c>
      <c r="C59" s="195" t="s">
        <v>336</v>
      </c>
      <c r="D59" s="194">
        <v>10</v>
      </c>
      <c r="E59" s="201" t="s">
        <v>16</v>
      </c>
      <c r="F59" s="194" t="s">
        <v>16</v>
      </c>
      <c r="G59" s="194">
        <v>840</v>
      </c>
      <c r="H59" s="194" t="s">
        <v>16</v>
      </c>
      <c r="I59" s="194">
        <v>877</v>
      </c>
    </row>
    <row r="60" spans="1:9" ht="13.5" customHeight="1">
      <c r="A60" s="193" t="s">
        <v>337</v>
      </c>
      <c r="B60" s="194" t="s">
        <v>234</v>
      </c>
      <c r="C60" s="195" t="s">
        <v>338</v>
      </c>
      <c r="D60" s="194">
        <v>10</v>
      </c>
      <c r="E60" s="201" t="s">
        <v>16</v>
      </c>
      <c r="F60" s="194" t="s">
        <v>16</v>
      </c>
      <c r="G60" s="194">
        <v>840</v>
      </c>
      <c r="H60" s="194" t="s">
        <v>16</v>
      </c>
      <c r="I60" s="194">
        <v>1114</v>
      </c>
    </row>
    <row r="61" spans="1:9" ht="13.5" customHeight="1">
      <c r="A61" s="193" t="s">
        <v>339</v>
      </c>
      <c r="B61" s="194" t="s">
        <v>234</v>
      </c>
      <c r="C61" s="195" t="s">
        <v>340</v>
      </c>
      <c r="D61" s="194">
        <v>8</v>
      </c>
      <c r="E61" s="201" t="s">
        <v>16</v>
      </c>
      <c r="F61" s="194" t="s">
        <v>16</v>
      </c>
      <c r="G61" s="194">
        <v>672</v>
      </c>
      <c r="H61" s="194" t="s">
        <v>16</v>
      </c>
      <c r="I61" s="194">
        <v>1070</v>
      </c>
    </row>
    <row r="62" spans="1:9" ht="13.5" customHeight="1">
      <c r="A62" s="193" t="s">
        <v>341</v>
      </c>
      <c r="B62" s="194" t="s">
        <v>234</v>
      </c>
      <c r="C62" s="195" t="s">
        <v>342</v>
      </c>
      <c r="D62" s="194">
        <v>6</v>
      </c>
      <c r="E62" s="201" t="s">
        <v>16</v>
      </c>
      <c r="F62" s="194" t="s">
        <v>16</v>
      </c>
      <c r="G62" s="194">
        <v>504</v>
      </c>
      <c r="H62" s="194" t="s">
        <v>16</v>
      </c>
      <c r="I62" s="194">
        <v>954</v>
      </c>
    </row>
    <row r="63" spans="1:9" ht="13.5" customHeight="1">
      <c r="A63" s="193" t="s">
        <v>343</v>
      </c>
      <c r="B63" s="194" t="s">
        <v>234</v>
      </c>
      <c r="C63" s="195" t="s">
        <v>344</v>
      </c>
      <c r="D63" s="194">
        <v>5</v>
      </c>
      <c r="E63" s="201" t="s">
        <v>16</v>
      </c>
      <c r="F63" s="194" t="s">
        <v>16</v>
      </c>
      <c r="G63" s="194">
        <v>420</v>
      </c>
      <c r="H63" s="194" t="s">
        <v>16</v>
      </c>
      <c r="I63" s="194">
        <v>895</v>
      </c>
    </row>
    <row r="64" spans="1:9" ht="20.25" customHeight="1">
      <c r="A64" s="189" t="s">
        <v>345</v>
      </c>
      <c r="B64" s="190"/>
      <c r="C64" s="198"/>
      <c r="D64" s="190"/>
      <c r="E64" s="199"/>
      <c r="F64" s="190"/>
      <c r="G64" s="190"/>
      <c r="H64" s="190"/>
      <c r="I64" s="200"/>
    </row>
    <row r="65" spans="1:9" ht="13.5" customHeight="1">
      <c r="A65" s="193" t="s">
        <v>346</v>
      </c>
      <c r="B65" s="194" t="s">
        <v>234</v>
      </c>
      <c r="C65" s="195" t="s">
        <v>347</v>
      </c>
      <c r="D65" s="194">
        <v>4</v>
      </c>
      <c r="E65" s="201" t="s">
        <v>16</v>
      </c>
      <c r="F65" s="194" t="s">
        <v>16</v>
      </c>
      <c r="G65" s="194">
        <v>168</v>
      </c>
      <c r="H65" s="194" t="s">
        <v>16</v>
      </c>
      <c r="I65" s="194">
        <v>603</v>
      </c>
    </row>
    <row r="66" spans="1:9" ht="13.5" customHeight="1">
      <c r="A66" s="193" t="s">
        <v>348</v>
      </c>
      <c r="B66" s="194" t="s">
        <v>234</v>
      </c>
      <c r="C66" s="195" t="s">
        <v>349</v>
      </c>
      <c r="D66" s="194">
        <v>4</v>
      </c>
      <c r="E66" s="201"/>
      <c r="F66" s="194"/>
      <c r="G66" s="194">
        <v>168</v>
      </c>
      <c r="H66" s="194" t="s">
        <v>16</v>
      </c>
      <c r="I66" s="194">
        <v>607</v>
      </c>
    </row>
    <row r="67" spans="1:9" ht="13.5" customHeight="1">
      <c r="A67" s="193" t="s">
        <v>350</v>
      </c>
      <c r="B67" s="194" t="s">
        <v>234</v>
      </c>
      <c r="C67" s="195" t="s">
        <v>351</v>
      </c>
      <c r="D67" s="194">
        <v>5</v>
      </c>
      <c r="E67" s="201" t="s">
        <v>16</v>
      </c>
      <c r="F67" s="194" t="s">
        <v>16</v>
      </c>
      <c r="G67" s="194">
        <v>210</v>
      </c>
      <c r="H67" s="194" t="s">
        <v>16</v>
      </c>
      <c r="I67" s="194">
        <v>620</v>
      </c>
    </row>
    <row r="68" spans="1:9" ht="13.5" customHeight="1">
      <c r="A68" s="193" t="s">
        <v>352</v>
      </c>
      <c r="B68" s="194" t="s">
        <v>234</v>
      </c>
      <c r="C68" s="195" t="s">
        <v>353</v>
      </c>
      <c r="D68" s="194">
        <v>5</v>
      </c>
      <c r="E68" s="201" t="s">
        <v>16</v>
      </c>
      <c r="F68" s="194" t="s">
        <v>16</v>
      </c>
      <c r="G68" s="194">
        <v>210</v>
      </c>
      <c r="H68" s="194" t="s">
        <v>16</v>
      </c>
      <c r="I68" s="194">
        <v>624</v>
      </c>
    </row>
    <row r="69" spans="1:9" ht="13.5" customHeight="1">
      <c r="A69" s="193" t="s">
        <v>354</v>
      </c>
      <c r="B69" s="194" t="s">
        <v>234</v>
      </c>
      <c r="C69" s="195" t="s">
        <v>355</v>
      </c>
      <c r="D69" s="194" t="s">
        <v>16</v>
      </c>
      <c r="E69" s="201" t="s">
        <v>16</v>
      </c>
      <c r="F69" s="194" t="s">
        <v>16</v>
      </c>
      <c r="G69" s="194">
        <v>120</v>
      </c>
      <c r="H69" s="194" t="s">
        <v>16</v>
      </c>
      <c r="I69" s="194">
        <v>555</v>
      </c>
    </row>
    <row r="70" spans="1:9" ht="13.5" customHeight="1">
      <c r="A70" s="193" t="s">
        <v>356</v>
      </c>
      <c r="B70" s="194" t="s">
        <v>234</v>
      </c>
      <c r="C70" s="195" t="s">
        <v>357</v>
      </c>
      <c r="D70" s="194" t="s">
        <v>16</v>
      </c>
      <c r="E70" s="201" t="s">
        <v>16</v>
      </c>
      <c r="F70" s="194" t="s">
        <v>16</v>
      </c>
      <c r="G70" s="194">
        <v>120</v>
      </c>
      <c r="H70" s="194" t="s">
        <v>16</v>
      </c>
      <c r="I70" s="194">
        <v>557</v>
      </c>
    </row>
    <row r="71" spans="1:9" ht="13.5" customHeight="1">
      <c r="A71" s="193" t="s">
        <v>358</v>
      </c>
      <c r="B71" s="194" t="s">
        <v>234</v>
      </c>
      <c r="C71" s="195" t="s">
        <v>359</v>
      </c>
      <c r="D71" s="194" t="s">
        <v>16</v>
      </c>
      <c r="E71" s="201" t="s">
        <v>16</v>
      </c>
      <c r="F71" s="194" t="s">
        <v>16</v>
      </c>
      <c r="G71" s="194">
        <v>120</v>
      </c>
      <c r="H71" s="194" t="s">
        <v>16</v>
      </c>
      <c r="I71" s="194">
        <v>480</v>
      </c>
    </row>
    <row r="72" spans="1:9" ht="13.5" customHeight="1">
      <c r="A72" s="193" t="s">
        <v>360</v>
      </c>
      <c r="B72" s="194" t="s">
        <v>234</v>
      </c>
      <c r="C72" s="195" t="s">
        <v>361</v>
      </c>
      <c r="D72" s="194" t="s">
        <v>16</v>
      </c>
      <c r="E72" s="201" t="s">
        <v>16</v>
      </c>
      <c r="F72" s="194" t="s">
        <v>16</v>
      </c>
      <c r="G72" s="194">
        <v>120</v>
      </c>
      <c r="H72" s="194" t="s">
        <v>16</v>
      </c>
      <c r="I72" s="194">
        <v>483</v>
      </c>
    </row>
    <row r="73" spans="1:9" ht="13.5" customHeight="1">
      <c r="A73" s="193" t="s">
        <v>362</v>
      </c>
      <c r="B73" s="194" t="s">
        <v>363</v>
      </c>
      <c r="C73" s="195" t="s">
        <v>364</v>
      </c>
      <c r="D73" s="194">
        <v>2</v>
      </c>
      <c r="E73" s="201" t="s">
        <v>16</v>
      </c>
      <c r="F73" s="194" t="s">
        <v>16</v>
      </c>
      <c r="G73" s="194">
        <v>72</v>
      </c>
      <c r="H73" s="194" t="s">
        <v>16</v>
      </c>
      <c r="I73" s="194">
        <v>506</v>
      </c>
    </row>
    <row r="74" spans="1:9" ht="13.5" customHeight="1">
      <c r="A74" s="193" t="s">
        <v>365</v>
      </c>
      <c r="B74" s="194" t="s">
        <v>363</v>
      </c>
      <c r="C74" s="195" t="s">
        <v>366</v>
      </c>
      <c r="D74" s="194">
        <v>2</v>
      </c>
      <c r="E74" s="201" t="s">
        <v>16</v>
      </c>
      <c r="F74" s="194" t="s">
        <v>16</v>
      </c>
      <c r="G74" s="194">
        <v>72</v>
      </c>
      <c r="H74" s="194" t="s">
        <v>16</v>
      </c>
      <c r="I74" s="194">
        <v>506</v>
      </c>
    </row>
    <row r="75" spans="1:9" ht="13.5" customHeight="1">
      <c r="A75" s="193" t="s">
        <v>367</v>
      </c>
      <c r="B75" s="194" t="s">
        <v>363</v>
      </c>
      <c r="C75" s="195" t="s">
        <v>368</v>
      </c>
      <c r="D75" s="194">
        <v>4</v>
      </c>
      <c r="E75" s="201" t="s">
        <v>16</v>
      </c>
      <c r="F75" s="194" t="s">
        <v>16</v>
      </c>
      <c r="G75" s="194">
        <v>240</v>
      </c>
      <c r="H75" s="194" t="s">
        <v>16</v>
      </c>
      <c r="I75" s="194">
        <v>789</v>
      </c>
    </row>
    <row r="76" spans="1:9" ht="18" customHeight="1">
      <c r="A76" s="189" t="s">
        <v>369</v>
      </c>
      <c r="B76" s="190"/>
      <c r="C76" s="198"/>
      <c r="D76" s="190"/>
      <c r="E76" s="199"/>
      <c r="F76" s="190"/>
      <c r="G76" s="190"/>
      <c r="H76" s="190"/>
      <c r="I76" s="200"/>
    </row>
    <row r="77" spans="1:9" ht="13.5" customHeight="1">
      <c r="A77" s="193" t="s">
        <v>370</v>
      </c>
      <c r="B77" s="194" t="s">
        <v>234</v>
      </c>
      <c r="C77" s="195" t="s">
        <v>371</v>
      </c>
      <c r="D77" s="202" t="s">
        <v>372</v>
      </c>
      <c r="E77" s="201" t="s">
        <v>373</v>
      </c>
      <c r="F77" s="194" t="s">
        <v>374</v>
      </c>
      <c r="G77" s="194" t="s">
        <v>375</v>
      </c>
      <c r="H77" s="194" t="s">
        <v>376</v>
      </c>
      <c r="I77" s="194" t="s">
        <v>377</v>
      </c>
    </row>
    <row r="78" spans="1:9" ht="13.5" customHeight="1">
      <c r="A78" s="193" t="s">
        <v>378</v>
      </c>
      <c r="B78" s="194" t="s">
        <v>234</v>
      </c>
      <c r="C78" s="195" t="s">
        <v>379</v>
      </c>
      <c r="D78" s="194">
        <v>19</v>
      </c>
      <c r="E78" s="201" t="s">
        <v>380</v>
      </c>
      <c r="F78" s="194" t="s">
        <v>381</v>
      </c>
      <c r="G78" s="194">
        <v>1026</v>
      </c>
      <c r="H78" s="194" t="s">
        <v>382</v>
      </c>
      <c r="I78" s="194">
        <v>1220</v>
      </c>
    </row>
    <row r="79" spans="1:9" ht="13.5" customHeight="1">
      <c r="A79" s="193" t="s">
        <v>383</v>
      </c>
      <c r="B79" s="194" t="s">
        <v>234</v>
      </c>
      <c r="C79" s="195" t="s">
        <v>384</v>
      </c>
      <c r="D79" s="194">
        <v>22</v>
      </c>
      <c r="E79" s="201" t="s">
        <v>385</v>
      </c>
      <c r="F79" s="194" t="s">
        <v>386</v>
      </c>
      <c r="G79" s="194">
        <v>1540</v>
      </c>
      <c r="H79" s="194" t="s">
        <v>387</v>
      </c>
      <c r="I79" s="194">
        <v>1045</v>
      </c>
    </row>
    <row r="80" spans="1:9" ht="13.5" customHeight="1">
      <c r="A80" s="193" t="s">
        <v>388</v>
      </c>
      <c r="B80" s="194" t="s">
        <v>234</v>
      </c>
      <c r="C80" s="195" t="s">
        <v>389</v>
      </c>
      <c r="D80" s="194">
        <v>14</v>
      </c>
      <c r="E80" s="201" t="s">
        <v>16</v>
      </c>
      <c r="F80" s="194" t="s">
        <v>16</v>
      </c>
      <c r="G80" s="194">
        <v>1176</v>
      </c>
      <c r="H80" s="194" t="s">
        <v>16</v>
      </c>
      <c r="I80" s="194">
        <v>1217</v>
      </c>
    </row>
    <row r="81" spans="1:9" ht="13.5" customHeight="1">
      <c r="A81" s="193" t="s">
        <v>390</v>
      </c>
      <c r="B81" s="194" t="s">
        <v>234</v>
      </c>
      <c r="C81" s="195" t="s">
        <v>391</v>
      </c>
      <c r="D81" s="194">
        <v>11</v>
      </c>
      <c r="E81" s="201" t="s">
        <v>16</v>
      </c>
      <c r="F81" s="194" t="s">
        <v>16</v>
      </c>
      <c r="G81" s="194">
        <v>770</v>
      </c>
      <c r="H81" s="194" t="s">
        <v>16</v>
      </c>
      <c r="I81" s="194">
        <v>1202</v>
      </c>
    </row>
    <row r="82" spans="1:9" ht="17.25" customHeight="1">
      <c r="A82" s="189" t="s">
        <v>392</v>
      </c>
      <c r="B82" s="190"/>
      <c r="C82" s="198"/>
      <c r="D82" s="190"/>
      <c r="E82" s="199"/>
      <c r="F82" s="190"/>
      <c r="G82" s="190"/>
      <c r="H82" s="190"/>
      <c r="I82" s="200"/>
    </row>
    <row r="83" spans="1:9" ht="13.5" customHeight="1">
      <c r="A83" s="193" t="s">
        <v>393</v>
      </c>
      <c r="B83" s="194" t="s">
        <v>234</v>
      </c>
      <c r="C83" s="195" t="s">
        <v>394</v>
      </c>
      <c r="D83" s="194">
        <v>25</v>
      </c>
      <c r="E83" s="194" t="s">
        <v>16</v>
      </c>
      <c r="F83" s="194" t="s">
        <v>16</v>
      </c>
      <c r="G83" s="194">
        <v>2100</v>
      </c>
      <c r="H83" s="194" t="s">
        <v>16</v>
      </c>
      <c r="I83" s="194">
        <v>897</v>
      </c>
    </row>
    <row r="84" spans="1:9" ht="13.5" customHeight="1">
      <c r="A84" s="193" t="s">
        <v>395</v>
      </c>
      <c r="B84" s="194" t="s">
        <v>234</v>
      </c>
      <c r="C84" s="195" t="s">
        <v>396</v>
      </c>
      <c r="D84" s="194">
        <v>36</v>
      </c>
      <c r="E84" s="194" t="s">
        <v>16</v>
      </c>
      <c r="F84" s="194" t="s">
        <v>16</v>
      </c>
      <c r="G84" s="194">
        <v>3024</v>
      </c>
      <c r="H84" s="194" t="s">
        <v>16</v>
      </c>
      <c r="I84" s="194">
        <v>954</v>
      </c>
    </row>
    <row r="85" spans="1:9" ht="18.75" customHeight="1">
      <c r="A85" s="189" t="s">
        <v>397</v>
      </c>
      <c r="B85" s="190"/>
      <c r="C85" s="198"/>
      <c r="D85" s="190"/>
      <c r="E85" s="190"/>
      <c r="F85" s="190"/>
      <c r="G85" s="190"/>
      <c r="H85" s="190"/>
      <c r="I85" s="200"/>
    </row>
    <row r="86" spans="1:9" ht="13.5" customHeight="1">
      <c r="A86" s="193" t="s">
        <v>398</v>
      </c>
      <c r="B86" s="194" t="s">
        <v>234</v>
      </c>
      <c r="C86" s="195" t="s">
        <v>399</v>
      </c>
      <c r="D86" s="194">
        <v>6</v>
      </c>
      <c r="E86" s="194" t="s">
        <v>16</v>
      </c>
      <c r="F86" s="194" t="s">
        <v>16</v>
      </c>
      <c r="G86" s="194">
        <v>504</v>
      </c>
      <c r="H86" s="194" t="s">
        <v>16</v>
      </c>
      <c r="I86" s="194">
        <v>757</v>
      </c>
    </row>
    <row r="87" spans="1:9" ht="13.5" customHeight="1">
      <c r="A87" s="193" t="s">
        <v>400</v>
      </c>
      <c r="B87" s="194" t="s">
        <v>234</v>
      </c>
      <c r="C87" s="195" t="s">
        <v>401</v>
      </c>
      <c r="D87" s="194">
        <v>12</v>
      </c>
      <c r="E87" s="194" t="s">
        <v>16</v>
      </c>
      <c r="F87" s="194" t="s">
        <v>16</v>
      </c>
      <c r="G87" s="194">
        <v>720</v>
      </c>
      <c r="H87" s="194" t="s">
        <v>16</v>
      </c>
      <c r="I87" s="194">
        <v>924</v>
      </c>
    </row>
    <row r="88" spans="1:9" ht="13.5" customHeight="1">
      <c r="A88" s="193" t="s">
        <v>402</v>
      </c>
      <c r="B88" s="194" t="s">
        <v>234</v>
      </c>
      <c r="C88" s="195" t="s">
        <v>403</v>
      </c>
      <c r="D88" s="194">
        <v>6</v>
      </c>
      <c r="E88" s="194" t="s">
        <v>16</v>
      </c>
      <c r="F88" s="194" t="s">
        <v>16</v>
      </c>
      <c r="G88" s="194">
        <v>504</v>
      </c>
      <c r="H88" s="194" t="s">
        <v>16</v>
      </c>
      <c r="I88" s="194">
        <v>668</v>
      </c>
    </row>
    <row r="89" spans="1:9" ht="13.5" customHeight="1">
      <c r="A89" s="193" t="s">
        <v>404</v>
      </c>
      <c r="B89" s="194" t="s">
        <v>234</v>
      </c>
      <c r="C89" s="195" t="s">
        <v>405</v>
      </c>
      <c r="D89" s="194">
        <v>12</v>
      </c>
      <c r="E89" s="194" t="s">
        <v>16</v>
      </c>
      <c r="F89" s="194" t="s">
        <v>16</v>
      </c>
      <c r="G89" s="194">
        <v>720</v>
      </c>
      <c r="H89" s="194" t="s">
        <v>16</v>
      </c>
      <c r="I89" s="194">
        <v>787</v>
      </c>
    </row>
    <row r="90" spans="1:9" ht="13.5" customHeight="1">
      <c r="A90" s="193" t="s">
        <v>406</v>
      </c>
      <c r="B90" s="194" t="s">
        <v>234</v>
      </c>
      <c r="C90" s="195" t="s">
        <v>407</v>
      </c>
      <c r="D90" s="194">
        <v>2</v>
      </c>
      <c r="E90" s="194" t="s">
        <v>16</v>
      </c>
      <c r="F90" s="194" t="s">
        <v>16</v>
      </c>
      <c r="G90" s="194">
        <v>196</v>
      </c>
      <c r="H90" s="194" t="s">
        <v>16</v>
      </c>
      <c r="I90" s="194">
        <v>576</v>
      </c>
    </row>
    <row r="91" spans="1:9" ht="13.5" customHeight="1">
      <c r="A91" s="193" t="s">
        <v>408</v>
      </c>
      <c r="B91" s="194" t="s">
        <v>234</v>
      </c>
      <c r="C91" s="195" t="s">
        <v>409</v>
      </c>
      <c r="D91" s="194">
        <v>4</v>
      </c>
      <c r="E91" s="194" t="s">
        <v>16</v>
      </c>
      <c r="F91" s="194" t="s">
        <v>16</v>
      </c>
      <c r="G91" s="194">
        <v>280</v>
      </c>
      <c r="H91" s="194" t="s">
        <v>16</v>
      </c>
      <c r="I91" s="194">
        <v>812</v>
      </c>
    </row>
    <row r="92" spans="1:9" ht="13.5" customHeight="1">
      <c r="A92" s="193" t="s">
        <v>410</v>
      </c>
      <c r="B92" s="194" t="s">
        <v>234</v>
      </c>
      <c r="C92" s="195" t="s">
        <v>411</v>
      </c>
      <c r="D92" s="194">
        <v>2</v>
      </c>
      <c r="E92" s="194" t="s">
        <v>16</v>
      </c>
      <c r="F92" s="194" t="s">
        <v>213</v>
      </c>
      <c r="G92" s="194">
        <v>196</v>
      </c>
      <c r="H92" s="194" t="s">
        <v>16</v>
      </c>
      <c r="I92" s="194">
        <v>537</v>
      </c>
    </row>
    <row r="93" spans="1:9" ht="13.5" customHeight="1">
      <c r="A93" s="193" t="s">
        <v>412</v>
      </c>
      <c r="B93" s="194" t="s">
        <v>234</v>
      </c>
      <c r="C93" s="195" t="s">
        <v>413</v>
      </c>
      <c r="D93" s="194">
        <v>4</v>
      </c>
      <c r="E93" s="194" t="s">
        <v>16</v>
      </c>
      <c r="F93" s="194" t="s">
        <v>16</v>
      </c>
      <c r="G93" s="194">
        <v>280</v>
      </c>
      <c r="H93" s="194" t="s">
        <v>16</v>
      </c>
      <c r="I93" s="194">
        <v>687</v>
      </c>
    </row>
    <row r="94" spans="1:9" ht="17.25" customHeight="1">
      <c r="A94" s="189" t="s">
        <v>414</v>
      </c>
      <c r="B94" s="190"/>
      <c r="C94" s="198"/>
      <c r="D94" s="190"/>
      <c r="E94" s="190"/>
      <c r="F94" s="190"/>
      <c r="G94" s="190"/>
      <c r="H94" s="190"/>
      <c r="I94" s="200"/>
    </row>
    <row r="95" spans="1:9" ht="13.5" customHeight="1">
      <c r="A95" s="193" t="s">
        <v>415</v>
      </c>
      <c r="B95" s="194" t="s">
        <v>234</v>
      </c>
      <c r="C95" s="195" t="s">
        <v>416</v>
      </c>
      <c r="D95" s="194">
        <v>6</v>
      </c>
      <c r="E95" s="194" t="s">
        <v>16</v>
      </c>
      <c r="F95" s="194" t="s">
        <v>16</v>
      </c>
      <c r="G95" s="194">
        <v>504</v>
      </c>
      <c r="H95" s="194" t="s">
        <v>16</v>
      </c>
      <c r="I95" s="194">
        <v>689</v>
      </c>
    </row>
    <row r="96" spans="1:9" ht="19.5" customHeight="1">
      <c r="A96" s="189" t="s">
        <v>417</v>
      </c>
      <c r="B96" s="190"/>
      <c r="C96" s="198"/>
      <c r="D96" s="190"/>
      <c r="E96" s="190"/>
      <c r="F96" s="190"/>
      <c r="G96" s="190"/>
      <c r="H96" s="190"/>
      <c r="I96" s="200"/>
    </row>
    <row r="97" spans="1:9" ht="13.5" customHeight="1">
      <c r="A97" s="193" t="s">
        <v>418</v>
      </c>
      <c r="B97" s="194" t="s">
        <v>234</v>
      </c>
      <c r="C97" s="195" t="s">
        <v>419</v>
      </c>
      <c r="D97" s="194" t="s">
        <v>16</v>
      </c>
      <c r="E97" s="194" t="s">
        <v>16</v>
      </c>
      <c r="F97" s="194" t="s">
        <v>16</v>
      </c>
      <c r="G97" s="194">
        <v>60</v>
      </c>
      <c r="H97" s="194" t="s">
        <v>16</v>
      </c>
      <c r="I97" s="194">
        <v>411</v>
      </c>
    </row>
    <row r="98" spans="1:9" ht="13.5" customHeight="1">
      <c r="A98" s="193" t="s">
        <v>420</v>
      </c>
      <c r="B98" s="194" t="s">
        <v>234</v>
      </c>
      <c r="C98" s="195" t="s">
        <v>421</v>
      </c>
      <c r="D98" s="194" t="s">
        <v>16</v>
      </c>
      <c r="E98" s="194" t="s">
        <v>16</v>
      </c>
      <c r="F98" s="194" t="s">
        <v>16</v>
      </c>
      <c r="G98" s="194">
        <v>60</v>
      </c>
      <c r="H98" s="194" t="s">
        <v>16</v>
      </c>
      <c r="I98" s="194">
        <v>601</v>
      </c>
    </row>
    <row r="99" spans="1:9" ht="13.5" customHeight="1">
      <c r="A99" s="193" t="s">
        <v>422</v>
      </c>
      <c r="B99" s="194" t="s">
        <v>234</v>
      </c>
      <c r="C99" s="195" t="s">
        <v>423</v>
      </c>
      <c r="D99" s="194" t="s">
        <v>16</v>
      </c>
      <c r="E99" s="194" t="s">
        <v>16</v>
      </c>
      <c r="F99" s="194" t="s">
        <v>16</v>
      </c>
      <c r="G99" s="194">
        <v>48</v>
      </c>
      <c r="H99" s="194"/>
      <c r="I99" s="194">
        <v>600</v>
      </c>
    </row>
    <row r="100" spans="1:9" ht="13.5" customHeight="1">
      <c r="A100" s="193" t="s">
        <v>424</v>
      </c>
      <c r="B100" s="194" t="s">
        <v>234</v>
      </c>
      <c r="C100" s="195" t="s">
        <v>425</v>
      </c>
      <c r="D100" s="194" t="s">
        <v>16</v>
      </c>
      <c r="E100" s="194" t="s">
        <v>16</v>
      </c>
      <c r="F100" s="194" t="s">
        <v>16</v>
      </c>
      <c r="G100" s="194">
        <v>48</v>
      </c>
      <c r="H100" s="194" t="s">
        <v>16</v>
      </c>
      <c r="I100" s="194">
        <v>667</v>
      </c>
    </row>
    <row r="101" spans="1:9" ht="13.5" customHeight="1">
      <c r="A101" s="193" t="s">
        <v>426</v>
      </c>
      <c r="B101" s="194" t="s">
        <v>234</v>
      </c>
      <c r="C101" s="195" t="s">
        <v>427</v>
      </c>
      <c r="D101" s="194" t="s">
        <v>16</v>
      </c>
      <c r="E101" s="194" t="s">
        <v>16</v>
      </c>
      <c r="F101" s="194" t="s">
        <v>16</v>
      </c>
      <c r="G101" s="194">
        <v>20</v>
      </c>
      <c r="H101" s="194" t="s">
        <v>16</v>
      </c>
      <c r="I101" s="194">
        <v>409</v>
      </c>
    </row>
    <row r="102" spans="1:9" ht="13.5" customHeight="1">
      <c r="A102" s="193" t="s">
        <v>428</v>
      </c>
      <c r="B102" s="194" t="s">
        <v>234</v>
      </c>
      <c r="C102" s="195" t="s">
        <v>429</v>
      </c>
      <c r="D102" s="194" t="s">
        <v>16</v>
      </c>
      <c r="E102" s="194" t="s">
        <v>16</v>
      </c>
      <c r="F102" s="194" t="s">
        <v>16</v>
      </c>
      <c r="G102" s="194">
        <v>60</v>
      </c>
      <c r="H102" s="194" t="s">
        <v>16</v>
      </c>
      <c r="I102" s="194">
        <v>381</v>
      </c>
    </row>
    <row r="103" spans="1:9" ht="13.5" customHeight="1">
      <c r="A103" s="193" t="s">
        <v>430</v>
      </c>
      <c r="B103" s="194" t="s">
        <v>234</v>
      </c>
      <c r="C103" s="195" t="s">
        <v>431</v>
      </c>
      <c r="D103" s="194" t="s">
        <v>16</v>
      </c>
      <c r="E103" s="194" t="s">
        <v>16</v>
      </c>
      <c r="F103" s="194" t="s">
        <v>16</v>
      </c>
      <c r="G103" s="194">
        <v>48</v>
      </c>
      <c r="H103" s="194" t="s">
        <v>16</v>
      </c>
      <c r="I103" s="194">
        <v>715</v>
      </c>
    </row>
    <row r="104" spans="1:9" ht="13.5" customHeight="1">
      <c r="A104" s="193" t="s">
        <v>432</v>
      </c>
      <c r="B104" s="194" t="s">
        <v>234</v>
      </c>
      <c r="C104" s="195" t="s">
        <v>433</v>
      </c>
      <c r="D104" s="194" t="s">
        <v>16</v>
      </c>
      <c r="E104" s="194" t="s">
        <v>16</v>
      </c>
      <c r="F104" s="194" t="s">
        <v>16</v>
      </c>
      <c r="G104" s="281"/>
      <c r="H104" s="281"/>
      <c r="I104" s="281"/>
    </row>
    <row r="105" spans="1:9" ht="13.5" customHeight="1">
      <c r="A105" s="193" t="s">
        <v>434</v>
      </c>
      <c r="B105" s="194" t="s">
        <v>234</v>
      </c>
      <c r="C105" s="195" t="s">
        <v>435</v>
      </c>
      <c r="D105" s="194" t="s">
        <v>16</v>
      </c>
      <c r="E105" s="194" t="s">
        <v>16</v>
      </c>
      <c r="F105" s="194" t="s">
        <v>16</v>
      </c>
      <c r="G105" s="281"/>
      <c r="H105" s="281"/>
      <c r="I105" s="281"/>
    </row>
    <row r="106" spans="1:9" ht="13.5" customHeight="1">
      <c r="A106" s="193" t="s">
        <v>436</v>
      </c>
      <c r="B106" s="194" t="s">
        <v>234</v>
      </c>
      <c r="C106" s="195" t="s">
        <v>437</v>
      </c>
      <c r="D106" s="194" t="s">
        <v>16</v>
      </c>
      <c r="E106" s="194" t="s">
        <v>16</v>
      </c>
      <c r="F106" s="194" t="s">
        <v>16</v>
      </c>
      <c r="G106" s="194">
        <v>40</v>
      </c>
      <c r="H106" s="194" t="s">
        <v>16</v>
      </c>
      <c r="I106" s="194">
        <v>335</v>
      </c>
    </row>
    <row r="107" spans="1:9" ht="12.75">
      <c r="A107" s="203" t="s">
        <v>438</v>
      </c>
      <c r="B107" s="204"/>
      <c r="C107" s="205"/>
      <c r="D107" s="206"/>
      <c r="E107" s="206"/>
      <c r="F107" s="206"/>
      <c r="G107" s="206"/>
      <c r="H107" s="206"/>
      <c r="I107" s="206"/>
    </row>
    <row r="108" spans="1:9" ht="12.75">
      <c r="A108" s="203" t="s">
        <v>439</v>
      </c>
      <c r="B108" s="204"/>
      <c r="C108" s="205"/>
      <c r="D108" s="206"/>
      <c r="E108" s="206"/>
      <c r="F108" s="206"/>
      <c r="G108" s="206"/>
      <c r="H108" s="206"/>
      <c r="I108" s="206"/>
    </row>
    <row r="109" spans="1:9" ht="28.5" customHeight="1">
      <c r="A109" s="282" t="s">
        <v>440</v>
      </c>
      <c r="B109" s="282"/>
      <c r="C109" s="282"/>
      <c r="D109" s="282"/>
      <c r="E109" s="282"/>
      <c r="F109" s="282"/>
      <c r="G109" s="282"/>
      <c r="H109" s="282"/>
      <c r="I109" s="282"/>
    </row>
    <row r="110" spans="1:9" ht="12.75">
      <c r="A110" s="283"/>
      <c r="B110" s="283"/>
      <c r="C110" s="283"/>
      <c r="D110" s="283"/>
      <c r="E110" s="283"/>
      <c r="F110" s="283"/>
      <c r="G110" s="283"/>
      <c r="H110" s="283"/>
      <c r="I110" s="283"/>
    </row>
    <row r="111" spans="1:9" ht="15.75">
      <c r="A111" s="284"/>
      <c r="B111" s="284"/>
      <c r="C111" s="284"/>
      <c r="D111" s="284"/>
      <c r="E111" s="284"/>
      <c r="F111" s="284"/>
      <c r="G111" s="284"/>
      <c r="H111" s="284"/>
      <c r="I111" s="284"/>
    </row>
  </sheetData>
  <sheetProtection/>
  <mergeCells count="10">
    <mergeCell ref="G105:I105"/>
    <mergeCell ref="A109:I109"/>
    <mergeCell ref="A110:I110"/>
    <mergeCell ref="A111:I111"/>
    <mergeCell ref="A2:I2"/>
    <mergeCell ref="A4:A5"/>
    <mergeCell ref="B4:B5"/>
    <mergeCell ref="E4:F4"/>
    <mergeCell ref="G4:I4"/>
    <mergeCell ref="G104:I10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Ossaulenko Darja</dc:creator>
  <cp:keywords/>
  <dc:description/>
  <cp:lastModifiedBy>Пользователь Windows</cp:lastModifiedBy>
  <cp:lastPrinted>2017-04-20T13:47:00Z</cp:lastPrinted>
  <dcterms:created xsi:type="dcterms:W3CDTF">2016-01-29T08:41:34Z</dcterms:created>
  <dcterms:modified xsi:type="dcterms:W3CDTF">2019-03-25T13:38:17Z</dcterms:modified>
  <cp:category/>
  <cp:version/>
  <cp:contentType/>
  <cp:contentStatus/>
</cp:coreProperties>
</file>